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 activeTab="4"/>
  </bookViews>
  <sheets>
    <sheet name="Bread n Buns Baking n Pkg" sheetId="1" r:id="rId1"/>
    <sheet name="RM PM consumption" sheetId="2" r:id="rId2"/>
    <sheet name="Attendance" sheetId="3" r:id="rId3"/>
    <sheet name="Mixing, FP Oven gap" sheetId="4" r:id="rId4"/>
    <sheet name="Score Efficency" sheetId="5" r:id="rId5"/>
    <sheet name="Score" sheetId="6" r:id="rId6"/>
    <sheet name="Sheet1" sheetId="7" state="hidden" r:id="rId7"/>
    <sheet name="Sheet2" sheetId="8" state="hidden" r:id="rId8"/>
    <sheet name="Sheet3" sheetId="9" state="hidden" r:id="rId9"/>
    <sheet name="Sheet4" sheetId="10" state="hidden" r:id="rId10"/>
    <sheet name="Sheet5" sheetId="11" state="hidden" r:id="rId11"/>
  </sheets>
  <calcPr calcId="152511"/>
  <extLst>
    <ext uri="GoogleSheetsCustomDataVersion1">
      <go:sheetsCustomData xmlns:go="http://customooxmlschemas.google.com/" r:id="rId16" roundtripDataSignature="AMtx7mhQSs0ydnurkWPQf8OmAzS1XSbbJg=="/>
    </ext>
  </extLst>
</workbook>
</file>

<file path=xl/calcChain.xml><?xml version="1.0" encoding="utf-8"?>
<calcChain xmlns="http://schemas.openxmlformats.org/spreadsheetml/2006/main">
  <c r="F91" i="3" l="1"/>
  <c r="F92" i="3"/>
  <c r="F93" i="3"/>
  <c r="F94" i="3"/>
  <c r="F95" i="3"/>
  <c r="F96" i="3"/>
  <c r="F90" i="3"/>
  <c r="F84" i="3"/>
  <c r="F85" i="3"/>
  <c r="F83" i="3"/>
  <c r="F77" i="3"/>
  <c r="F78" i="3"/>
  <c r="F79" i="3"/>
  <c r="F80" i="3"/>
  <c r="F81" i="3"/>
  <c r="F76" i="3"/>
  <c r="F65" i="3"/>
  <c r="F66" i="3"/>
  <c r="F67" i="3"/>
  <c r="F68" i="3"/>
  <c r="F69" i="3"/>
  <c r="F70" i="3"/>
  <c r="F71" i="3"/>
  <c r="F72" i="3"/>
  <c r="F73" i="3"/>
  <c r="F74" i="3"/>
  <c r="F6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4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35" i="3"/>
  <c r="T21" i="5" l="1"/>
  <c r="T22" i="5"/>
  <c r="U22" i="5" s="1"/>
  <c r="T23" i="5"/>
  <c r="T24" i="5"/>
  <c r="U24" i="5" s="1"/>
  <c r="T25" i="5"/>
  <c r="T26" i="5"/>
  <c r="U26" i="5" s="1"/>
  <c r="T27" i="5"/>
  <c r="U27" i="5" s="1"/>
  <c r="T28" i="5"/>
  <c r="U28" i="5" s="1"/>
  <c r="T29" i="5"/>
  <c r="T30" i="5"/>
  <c r="U30" i="5" s="1"/>
  <c r="T31" i="5"/>
  <c r="U31" i="5" s="1"/>
  <c r="T32" i="5"/>
  <c r="U32" i="5" s="1"/>
  <c r="T33" i="5"/>
  <c r="T20" i="5"/>
  <c r="U20" i="5" s="1"/>
  <c r="T4" i="5"/>
  <c r="T5" i="5"/>
  <c r="U5" i="5" s="1"/>
  <c r="T6" i="5"/>
  <c r="T7" i="5"/>
  <c r="U7" i="5" s="1"/>
  <c r="T8" i="5"/>
  <c r="U8" i="5" s="1"/>
  <c r="T9" i="5"/>
  <c r="U9" i="5" s="1"/>
  <c r="T10" i="5"/>
  <c r="T11" i="5"/>
  <c r="U11" i="5" s="1"/>
  <c r="T12" i="5"/>
  <c r="U12" i="5" s="1"/>
  <c r="T13" i="5"/>
  <c r="U13" i="5" s="1"/>
  <c r="T14" i="5"/>
  <c r="T15" i="5"/>
  <c r="U15" i="5" s="1"/>
  <c r="S34" i="5"/>
  <c r="S36" i="5" s="1"/>
  <c r="S39" i="5" s="1"/>
  <c r="R34" i="5"/>
  <c r="R36" i="5" s="1"/>
  <c r="R39" i="5" s="1"/>
  <c r="Q34" i="5"/>
  <c r="Q36" i="5" s="1"/>
  <c r="S16" i="5"/>
  <c r="S18" i="5" s="1"/>
  <c r="R16" i="5"/>
  <c r="R18" i="5" s="1"/>
  <c r="V18" i="6"/>
  <c r="Q18" i="6"/>
  <c r="Y17" i="6"/>
  <c r="Y18" i="6" s="1"/>
  <c r="X17" i="6"/>
  <c r="X18" i="6" s="1"/>
  <c r="W17" i="6"/>
  <c r="W18" i="6" s="1"/>
  <c r="V17" i="6"/>
  <c r="U17" i="6"/>
  <c r="T17" i="6"/>
  <c r="T18" i="6" s="1"/>
  <c r="S17" i="6"/>
  <c r="S18" i="6" s="1"/>
  <c r="R17" i="6"/>
  <c r="R18" i="6" s="1"/>
  <c r="Q17" i="6"/>
  <c r="F39" i="1" s="1"/>
  <c r="P17" i="6"/>
  <c r="P18" i="6" s="1"/>
  <c r="O17" i="6"/>
  <c r="O18" i="6" s="1"/>
  <c r="N17" i="6"/>
  <c r="N18" i="6" s="1"/>
  <c r="M17" i="6"/>
  <c r="M18" i="6" s="1"/>
  <c r="L17" i="6"/>
  <c r="L18" i="6" s="1"/>
  <c r="K17" i="6"/>
  <c r="K18" i="6" s="1"/>
  <c r="J17" i="6"/>
  <c r="J18" i="6" s="1"/>
  <c r="I17" i="6"/>
  <c r="F49" i="1" s="1"/>
  <c r="H17" i="6"/>
  <c r="H18" i="6" s="1"/>
  <c r="G17" i="6"/>
  <c r="G18" i="6" s="1"/>
  <c r="F17" i="6"/>
  <c r="F18" i="6" s="1"/>
  <c r="E17" i="6"/>
  <c r="F30" i="1" s="1"/>
  <c r="D17" i="6"/>
  <c r="D18" i="6" s="1"/>
  <c r="C17" i="6"/>
  <c r="C18" i="6" s="1"/>
  <c r="B17" i="6"/>
  <c r="B18" i="6" s="1"/>
  <c r="C2" i="6"/>
  <c r="C1" i="6"/>
  <c r="B1" i="6"/>
  <c r="P34" i="5"/>
  <c r="P36" i="5" s="1"/>
  <c r="O34" i="5"/>
  <c r="O36" i="5" s="1"/>
  <c r="N34" i="5"/>
  <c r="N36" i="5" s="1"/>
  <c r="M34" i="5"/>
  <c r="M36" i="5" s="1"/>
  <c r="L34" i="5"/>
  <c r="L36" i="5" s="1"/>
  <c r="K34" i="5"/>
  <c r="K36" i="5" s="1"/>
  <c r="J34" i="5"/>
  <c r="J36" i="5" s="1"/>
  <c r="I34" i="5"/>
  <c r="I36" i="5" s="1"/>
  <c r="H34" i="5"/>
  <c r="H36" i="5" s="1"/>
  <c r="G34" i="5"/>
  <c r="G36" i="5" s="1"/>
  <c r="F34" i="5"/>
  <c r="F36" i="5" s="1"/>
  <c r="E34" i="5"/>
  <c r="E36" i="5" s="1"/>
  <c r="D34" i="5"/>
  <c r="D36" i="5" s="1"/>
  <c r="U33" i="5"/>
  <c r="U29" i="5"/>
  <c r="U25" i="5"/>
  <c r="U23" i="5"/>
  <c r="U21" i="5"/>
  <c r="V16" i="5"/>
  <c r="Q16" i="5"/>
  <c r="Q18" i="5" s="1"/>
  <c r="P16" i="5"/>
  <c r="P18" i="5" s="1"/>
  <c r="O16" i="5"/>
  <c r="O18" i="5" s="1"/>
  <c r="N16" i="5"/>
  <c r="N18" i="5" s="1"/>
  <c r="M16" i="5"/>
  <c r="M18" i="5" s="1"/>
  <c r="L16" i="5"/>
  <c r="L18" i="5" s="1"/>
  <c r="K16" i="5"/>
  <c r="K18" i="5" s="1"/>
  <c r="J16" i="5"/>
  <c r="J18" i="5" s="1"/>
  <c r="I16" i="5"/>
  <c r="I18" i="5" s="1"/>
  <c r="H16" i="5"/>
  <c r="H18" i="5" s="1"/>
  <c r="G16" i="5"/>
  <c r="G18" i="5" s="1"/>
  <c r="F16" i="5"/>
  <c r="F18" i="5" s="1"/>
  <c r="E16" i="5"/>
  <c r="E18" i="5" s="1"/>
  <c r="D16" i="5"/>
  <c r="D18" i="5" s="1"/>
  <c r="U14" i="5"/>
  <c r="U10" i="5"/>
  <c r="U6" i="5"/>
  <c r="U4" i="5"/>
  <c r="D1" i="5"/>
  <c r="B1" i="5"/>
  <c r="C1" i="4" s="1"/>
  <c r="S109" i="4"/>
  <c r="O109" i="4"/>
  <c r="S108" i="4"/>
  <c r="O108" i="4"/>
  <c r="S107" i="4"/>
  <c r="O107" i="4"/>
  <c r="S106" i="4"/>
  <c r="O106" i="4"/>
  <c r="S105" i="4"/>
  <c r="O105" i="4"/>
  <c r="S104" i="4"/>
  <c r="O104" i="4"/>
  <c r="S103" i="4"/>
  <c r="O103" i="4"/>
  <c r="S102" i="4"/>
  <c r="O102" i="4"/>
  <c r="S101" i="4"/>
  <c r="O101" i="4"/>
  <c r="S100" i="4"/>
  <c r="O100" i="4"/>
  <c r="S99" i="4"/>
  <c r="O99" i="4"/>
  <c r="S98" i="4"/>
  <c r="O98" i="4"/>
  <c r="S97" i="4"/>
  <c r="O97" i="4"/>
  <c r="S96" i="4"/>
  <c r="O96" i="4"/>
  <c r="S95" i="4"/>
  <c r="O95" i="4"/>
  <c r="S94" i="4"/>
  <c r="O94" i="4"/>
  <c r="S93" i="4"/>
  <c r="O93" i="4"/>
  <c r="S92" i="4"/>
  <c r="O92" i="4"/>
  <c r="S91" i="4"/>
  <c r="O91" i="4"/>
  <c r="S90" i="4"/>
  <c r="O90" i="4"/>
  <c r="S89" i="4"/>
  <c r="O89" i="4"/>
  <c r="S88" i="4"/>
  <c r="O88" i="4"/>
  <c r="S87" i="4"/>
  <c r="O87" i="4"/>
  <c r="S86" i="4"/>
  <c r="O86" i="4"/>
  <c r="S85" i="4"/>
  <c r="O85" i="4"/>
  <c r="S84" i="4"/>
  <c r="O84" i="4"/>
  <c r="S83" i="4"/>
  <c r="O83" i="4"/>
  <c r="S82" i="4"/>
  <c r="O82" i="4"/>
  <c r="S81" i="4"/>
  <c r="O81" i="4"/>
  <c r="S80" i="4"/>
  <c r="O80" i="4"/>
  <c r="S79" i="4"/>
  <c r="O79" i="4"/>
  <c r="S78" i="4"/>
  <c r="O78" i="4"/>
  <c r="S77" i="4"/>
  <c r="O77" i="4"/>
  <c r="S76" i="4"/>
  <c r="O76" i="4"/>
  <c r="S75" i="4"/>
  <c r="O75" i="4"/>
  <c r="S74" i="4"/>
  <c r="O74" i="4"/>
  <c r="S73" i="4"/>
  <c r="O73" i="4"/>
  <c r="S72" i="4"/>
  <c r="O72" i="4"/>
  <c r="S71" i="4"/>
  <c r="O71" i="4"/>
  <c r="S70" i="4"/>
  <c r="O70" i="4"/>
  <c r="S69" i="4"/>
  <c r="O69" i="4"/>
  <c r="S68" i="4"/>
  <c r="O68" i="4"/>
  <c r="S67" i="4"/>
  <c r="O67" i="4"/>
  <c r="S66" i="4"/>
  <c r="O66" i="4"/>
  <c r="S65" i="4"/>
  <c r="O65" i="4"/>
  <c r="S64" i="4"/>
  <c r="O64" i="4"/>
  <c r="S63" i="4"/>
  <c r="O63" i="4"/>
  <c r="S62" i="4"/>
  <c r="O62" i="4"/>
  <c r="S61" i="4"/>
  <c r="O61" i="4"/>
  <c r="S60" i="4"/>
  <c r="O60" i="4"/>
  <c r="S59" i="4"/>
  <c r="O59" i="4"/>
  <c r="S58" i="4"/>
  <c r="O58" i="4"/>
  <c r="S57" i="4"/>
  <c r="O57" i="4"/>
  <c r="S56" i="4"/>
  <c r="O56" i="4"/>
  <c r="S55" i="4"/>
  <c r="O55" i="4"/>
  <c r="S54" i="4"/>
  <c r="O54" i="4"/>
  <c r="S53" i="4"/>
  <c r="O53" i="4"/>
  <c r="S52" i="4"/>
  <c r="O52" i="4"/>
  <c r="S51" i="4"/>
  <c r="O51" i="4"/>
  <c r="S50" i="4"/>
  <c r="O50" i="4"/>
  <c r="S49" i="4"/>
  <c r="O49" i="4"/>
  <c r="S48" i="4"/>
  <c r="O48" i="4"/>
  <c r="S47" i="4"/>
  <c r="O47" i="4"/>
  <c r="S46" i="4"/>
  <c r="O46" i="4"/>
  <c r="S45" i="4"/>
  <c r="O45" i="4"/>
  <c r="S44" i="4"/>
  <c r="O44" i="4"/>
  <c r="S43" i="4"/>
  <c r="O43" i="4"/>
  <c r="S42" i="4"/>
  <c r="O42" i="4"/>
  <c r="S41" i="4"/>
  <c r="O41" i="4"/>
  <c r="S40" i="4"/>
  <c r="O40" i="4"/>
  <c r="S39" i="4"/>
  <c r="O39" i="4"/>
  <c r="S38" i="4"/>
  <c r="O38" i="4"/>
  <c r="S37" i="4"/>
  <c r="O37" i="4"/>
  <c r="S36" i="4"/>
  <c r="O36" i="4"/>
  <c r="S35" i="4"/>
  <c r="O35" i="4"/>
  <c r="S34" i="4"/>
  <c r="O34" i="4"/>
  <c r="S33" i="4"/>
  <c r="O33" i="4"/>
  <c r="S32" i="4"/>
  <c r="O32" i="4"/>
  <c r="S31" i="4"/>
  <c r="O31" i="4"/>
  <c r="S30" i="4"/>
  <c r="O30" i="4"/>
  <c r="S29" i="4"/>
  <c r="O29" i="4"/>
  <c r="S28" i="4"/>
  <c r="O28" i="4"/>
  <c r="S27" i="4"/>
  <c r="O27" i="4"/>
  <c r="S26" i="4"/>
  <c r="O26" i="4"/>
  <c r="S25" i="4"/>
  <c r="O25" i="4"/>
  <c r="S24" i="4"/>
  <c r="O24" i="4"/>
  <c r="S23" i="4"/>
  <c r="O23" i="4"/>
  <c r="S22" i="4"/>
  <c r="O22" i="4"/>
  <c r="S21" i="4"/>
  <c r="O21" i="4"/>
  <c r="S20" i="4"/>
  <c r="O20" i="4"/>
  <c r="S19" i="4"/>
  <c r="O19" i="4"/>
  <c r="S18" i="4"/>
  <c r="O18" i="4"/>
  <c r="S17" i="4"/>
  <c r="O17" i="4"/>
  <c r="S16" i="4"/>
  <c r="O16" i="4"/>
  <c r="S15" i="4"/>
  <c r="O15" i="4"/>
  <c r="S14" i="4"/>
  <c r="O14" i="4"/>
  <c r="S13" i="4"/>
  <c r="O13" i="4"/>
  <c r="S12" i="4"/>
  <c r="O12" i="4"/>
  <c r="S11" i="4"/>
  <c r="O11" i="4"/>
  <c r="S10" i="4"/>
  <c r="O10" i="4"/>
  <c r="S9" i="4"/>
  <c r="O9" i="4"/>
  <c r="S8" i="4"/>
  <c r="O8" i="4"/>
  <c r="S7" i="4"/>
  <c r="O7" i="4"/>
  <c r="S6" i="4"/>
  <c r="O6" i="4"/>
  <c r="S5" i="4"/>
  <c r="O5" i="4"/>
  <c r="S4" i="4"/>
  <c r="O4" i="4"/>
  <c r="Q1" i="4"/>
  <c r="E1" i="4"/>
  <c r="D89" i="3"/>
  <c r="D62" i="3"/>
  <c r="D33" i="3"/>
  <c r="G23" i="3"/>
  <c r="D1" i="3"/>
  <c r="B1" i="3"/>
  <c r="F6" i="2"/>
  <c r="F5" i="2"/>
  <c r="F4" i="2"/>
  <c r="D1" i="2"/>
  <c r="B1" i="2"/>
  <c r="G50" i="1"/>
  <c r="E50" i="1"/>
  <c r="I48" i="1"/>
  <c r="K48" i="1" s="1"/>
  <c r="H48" i="1"/>
  <c r="F48" i="1"/>
  <c r="F47" i="1"/>
  <c r="I47" i="1" s="1"/>
  <c r="F46" i="1"/>
  <c r="H46" i="1" s="1"/>
  <c r="I46" i="1" s="1"/>
  <c r="H45" i="1"/>
  <c r="F45" i="1"/>
  <c r="I45" i="1" s="1"/>
  <c r="L44" i="1"/>
  <c r="M44" i="1" s="1"/>
  <c r="F44" i="1"/>
  <c r="I44" i="1" s="1"/>
  <c r="I43" i="1"/>
  <c r="K43" i="1" s="1"/>
  <c r="H43" i="1"/>
  <c r="F43" i="1"/>
  <c r="I42" i="1"/>
  <c r="K42" i="1" s="1"/>
  <c r="H42" i="1"/>
  <c r="M41" i="1"/>
  <c r="F41" i="1"/>
  <c r="I41" i="1" s="1"/>
  <c r="M40" i="1"/>
  <c r="I40" i="1"/>
  <c r="K40" i="1" s="1"/>
  <c r="H40" i="1"/>
  <c r="F40" i="1"/>
  <c r="M39" i="1"/>
  <c r="M38" i="1"/>
  <c r="L38" i="1"/>
  <c r="I38" i="1"/>
  <c r="K38" i="1" s="1"/>
  <c r="H38" i="1"/>
  <c r="F38" i="1"/>
  <c r="L37" i="1"/>
  <c r="M37" i="1" s="1"/>
  <c r="H37" i="1"/>
  <c r="F37" i="1"/>
  <c r="I37" i="1" s="1"/>
  <c r="L36" i="1"/>
  <c r="M36" i="1" s="1"/>
  <c r="K36" i="1"/>
  <c r="I36" i="1"/>
  <c r="J36" i="1" s="1"/>
  <c r="H36" i="1"/>
  <c r="M35" i="1"/>
  <c r="L35" i="1"/>
  <c r="M34" i="1"/>
  <c r="F34" i="1"/>
  <c r="I34" i="1" s="1"/>
  <c r="AP33" i="1"/>
  <c r="AO33" i="1"/>
  <c r="AN33" i="1"/>
  <c r="AM33" i="1"/>
  <c r="AL33" i="1"/>
  <c r="AK33" i="1"/>
  <c r="AJ33" i="1"/>
  <c r="AI33" i="1"/>
  <c r="AH33" i="1"/>
  <c r="M33" i="1"/>
  <c r="J33" i="1"/>
  <c r="I33" i="1"/>
  <c r="K33" i="1" s="1"/>
  <c r="H33" i="1"/>
  <c r="M32" i="1"/>
  <c r="F32" i="1"/>
  <c r="I32" i="1" s="1"/>
  <c r="M31" i="1"/>
  <c r="I31" i="1"/>
  <c r="K31" i="1" s="1"/>
  <c r="H31" i="1"/>
  <c r="F31" i="1"/>
  <c r="L30" i="1"/>
  <c r="M30" i="1" s="1"/>
  <c r="L29" i="1"/>
  <c r="M29" i="1" s="1"/>
  <c r="F29" i="1"/>
  <c r="I29" i="1" s="1"/>
  <c r="M28" i="1"/>
  <c r="L28" i="1"/>
  <c r="J28" i="1"/>
  <c r="I28" i="1"/>
  <c r="K28" i="1" s="1"/>
  <c r="F28" i="1"/>
  <c r="H28" i="1" s="1"/>
  <c r="M27" i="1"/>
  <c r="L27" i="1"/>
  <c r="I27" i="1"/>
  <c r="H27" i="1"/>
  <c r="F27" i="1"/>
  <c r="E23" i="1"/>
  <c r="E22" i="1"/>
  <c r="E21" i="1"/>
  <c r="E20" i="1"/>
  <c r="E19" i="1"/>
  <c r="E18" i="1"/>
  <c r="E24" i="1" s="1"/>
  <c r="T34" i="5" l="1"/>
  <c r="T36" i="5" s="1"/>
  <c r="T16" i="5"/>
  <c r="D39" i="5"/>
  <c r="H39" i="5"/>
  <c r="L39" i="5"/>
  <c r="P39" i="5"/>
  <c r="M39" i="5"/>
  <c r="E39" i="5"/>
  <c r="J29" i="1"/>
  <c r="K29" i="1"/>
  <c r="K45" i="1"/>
  <c r="J45" i="1"/>
  <c r="I30" i="1"/>
  <c r="H30" i="1"/>
  <c r="H49" i="1"/>
  <c r="I49" i="1"/>
  <c r="I39" i="1"/>
  <c r="H39" i="1"/>
  <c r="J32" i="1"/>
  <c r="K32" i="1"/>
  <c r="F39" i="5"/>
  <c r="J39" i="5"/>
  <c r="N39" i="5"/>
  <c r="I39" i="5"/>
  <c r="Q39" i="5"/>
  <c r="J41" i="1"/>
  <c r="K41" i="1"/>
  <c r="J47" i="1"/>
  <c r="K47" i="1"/>
  <c r="J34" i="1"/>
  <c r="K34" i="1"/>
  <c r="K37" i="1"/>
  <c r="J37" i="1"/>
  <c r="J44" i="1"/>
  <c r="K44" i="1"/>
  <c r="J46" i="1"/>
  <c r="K46" i="1"/>
  <c r="G39" i="5"/>
  <c r="K39" i="5"/>
  <c r="O39" i="5"/>
  <c r="J27" i="1"/>
  <c r="J50" i="1" s="1"/>
  <c r="H29" i="1"/>
  <c r="J31" i="1"/>
  <c r="H32" i="1"/>
  <c r="H34" i="1"/>
  <c r="J38" i="1"/>
  <c r="J42" i="1"/>
  <c r="H44" i="1"/>
  <c r="J48" i="1"/>
  <c r="E18" i="6"/>
  <c r="I18" i="6"/>
  <c r="K27" i="1"/>
  <c r="K50" i="1" s="1"/>
  <c r="F35" i="1"/>
  <c r="J40" i="1"/>
  <c r="H41" i="1"/>
  <c r="J43" i="1"/>
  <c r="H47" i="1"/>
  <c r="U34" i="5" l="1"/>
  <c r="T39" i="5"/>
  <c r="U39" i="5" s="1"/>
  <c r="H50" i="1"/>
  <c r="H35" i="1"/>
  <c r="I35" i="1"/>
  <c r="F50" i="1"/>
  <c r="J39" i="1"/>
  <c r="K39" i="1"/>
  <c r="K30" i="1"/>
  <c r="J30" i="1"/>
  <c r="K49" i="1"/>
  <c r="J49" i="1"/>
  <c r="I50" i="1"/>
  <c r="K35" i="1" l="1"/>
  <c r="J35" i="1"/>
</calcChain>
</file>

<file path=xl/comments1.xml><?xml version="1.0" encoding="utf-8"?>
<comments xmlns="http://schemas.openxmlformats.org/spreadsheetml/2006/main">
  <authors>
    <author/>
  </authors>
  <commentList>
    <comment ref="C25" authorId="0" shapeId="0">
      <text>
        <r>
          <rPr>
            <sz val="11"/>
            <color theme="1"/>
            <rFont val="Calibri"/>
            <family val="2"/>
          </rPr>
          <t>======
ID#AAAAG7E2ffs
mfl-user2    (2020-09-09 00:59:42)
WORK IN TOAST SLICING</t>
        </r>
      </text>
    </comment>
    <comment ref="C26" authorId="0" shapeId="0">
      <text>
        <r>
          <rPr>
            <sz val="11"/>
            <color theme="1"/>
            <rFont val="Calibri"/>
            <family val="2"/>
          </rPr>
          <t>======
ID#AAAAG7E2fgE
mfl-user2    (2020-09-09 00:59:42)
WORK IN TOAST SLICING</t>
        </r>
      </text>
    </comment>
    <comment ref="C28" authorId="0" shapeId="0">
      <text>
        <r>
          <rPr>
            <sz val="11"/>
            <color theme="1"/>
            <rFont val="Calibri"/>
            <family val="2"/>
          </rPr>
          <t>======
ID#AAAAG7E2fgI
mfl-user2    (2020-09-09 00:59:42)
WORK IN TOAST SLICING</t>
        </r>
      </text>
    </comment>
    <comment ref="C90" authorId="0" shapeId="0">
      <text>
        <r>
          <rPr>
            <sz val="11"/>
            <color theme="1"/>
            <rFont val="Calibri"/>
            <family val="2"/>
          </rPr>
          <t>======
ID#AAAAG7E2ffw
mfl-user2    (2020-09-09 00:59:42)
slaicing</t>
        </r>
      </text>
    </comment>
    <comment ref="C94" authorId="0" shapeId="0">
      <text>
        <r>
          <rPr>
            <sz val="11"/>
            <color theme="1"/>
            <rFont val="Calibri"/>
            <family val="2"/>
          </rPr>
          <t>======
ID#AAAAG7E2ff4
mfl-user2    (2020-09-09 00:59:42)
slacing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OpYUPRQINOyHGAFbBE7B7pHf0yQ=="/>
    </ext>
  </extLst>
</comments>
</file>

<file path=xl/comments2.xml><?xml version="1.0" encoding="utf-8"?>
<comments xmlns="http://schemas.openxmlformats.org/spreadsheetml/2006/main">
  <authors>
    <author/>
  </authors>
  <commentList>
    <comment ref="C44" authorId="0" shapeId="0">
      <text>
        <r>
          <rPr>
            <sz val="11"/>
            <color theme="1"/>
            <rFont val="Calibri"/>
            <family val="2"/>
          </rPr>
          <t>======
ID#AAAAG7E2ffo
mfl-user2    (2020-09-09 00:59:42)
MAIDA SIFTER BREAK DOWN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88MkvX2HXgTBAPT4N4Tck/aeFNQ=="/>
    </ext>
  </extLst>
</comments>
</file>

<file path=xl/sharedStrings.xml><?xml version="1.0" encoding="utf-8"?>
<sst xmlns="http://schemas.openxmlformats.org/spreadsheetml/2006/main" count="359" uniqueCount="314">
  <si>
    <t>BREAD</t>
  </si>
  <si>
    <t>.</t>
  </si>
  <si>
    <t>Packing</t>
  </si>
  <si>
    <t>HIGHLIGHTS</t>
  </si>
  <si>
    <t>hour</t>
  </si>
  <si>
    <t>BL8</t>
  </si>
  <si>
    <t>R</t>
  </si>
  <si>
    <t>H</t>
  </si>
  <si>
    <t>FR</t>
  </si>
  <si>
    <t>ATTA</t>
  </si>
  <si>
    <t>HV</t>
  </si>
  <si>
    <t>MPAU</t>
  </si>
  <si>
    <t>TFB</t>
  </si>
  <si>
    <t>Issued</t>
  </si>
  <si>
    <t>dmg</t>
  </si>
  <si>
    <t>Shift Supervisor Name</t>
  </si>
  <si>
    <t>Date Today</t>
  </si>
  <si>
    <t>10.00-11.00</t>
  </si>
  <si>
    <t>Brand of Maida Used</t>
  </si>
  <si>
    <t>SREE BHAJAN</t>
  </si>
  <si>
    <t>11.00-12.00</t>
  </si>
  <si>
    <t>Maida Packed On</t>
  </si>
  <si>
    <t>NA</t>
  </si>
  <si>
    <t>12.00-13.00</t>
  </si>
  <si>
    <t>Arrival Wap</t>
  </si>
  <si>
    <t>13.00-14.00</t>
  </si>
  <si>
    <t>Today Wap</t>
  </si>
  <si>
    <t>14.00-15.00</t>
  </si>
  <si>
    <t>Mixing Started At</t>
  </si>
  <si>
    <t>15.00-16.00</t>
  </si>
  <si>
    <t>Oven Fired At</t>
  </si>
  <si>
    <t>CONT…</t>
  </si>
  <si>
    <t>16.00-17.00</t>
  </si>
  <si>
    <t>Workers Strength At Start</t>
  </si>
  <si>
    <t>17.00-18.00</t>
  </si>
  <si>
    <t>Workers Strength after four hour of start</t>
  </si>
  <si>
    <t>18.00-19.00</t>
  </si>
  <si>
    <t>Workers Strength after one hour of start</t>
  </si>
  <si>
    <t>19.00-20.00</t>
  </si>
  <si>
    <t>20.00-21.00</t>
  </si>
  <si>
    <t>Snapshot</t>
  </si>
  <si>
    <t>21.00-22.00</t>
  </si>
  <si>
    <t>batches done-white bread</t>
  </si>
  <si>
    <t>22.00-23.00</t>
  </si>
  <si>
    <t>batches done-brown bread</t>
  </si>
  <si>
    <t>23.00-00.00</t>
  </si>
  <si>
    <t>batches done-fruit</t>
  </si>
  <si>
    <t>00.00-01.00</t>
  </si>
  <si>
    <t>batches done-cream bun + PLAIN BUN</t>
  </si>
  <si>
    <t>01.00-02.00</t>
  </si>
  <si>
    <t>batches done-pav</t>
  </si>
  <si>
    <t>02.00-03.00</t>
  </si>
  <si>
    <t>batches done-tfb</t>
  </si>
  <si>
    <t>03.00-04.00</t>
  </si>
  <si>
    <t>total batches</t>
  </si>
  <si>
    <t>04.00-05.00</t>
  </si>
  <si>
    <t>05.00-06.00</t>
  </si>
  <si>
    <t>S.No.</t>
  </si>
  <si>
    <t xml:space="preserve">Items Produced                                </t>
  </si>
  <si>
    <t>BATCH</t>
  </si>
  <si>
    <t>Actual Output</t>
  </si>
  <si>
    <t>Damage</t>
  </si>
  <si>
    <t>Good Output</t>
  </si>
  <si>
    <t>TOTAL</t>
  </si>
  <si>
    <t>Gross Yield</t>
  </si>
  <si>
    <t>Nett Yield</t>
  </si>
  <si>
    <t>WATER</t>
  </si>
  <si>
    <t>WAP</t>
  </si>
  <si>
    <t>06.00-07.00</t>
  </si>
  <si>
    <t>Big Loaf-800</t>
  </si>
  <si>
    <t>07.00-08.00</t>
  </si>
  <si>
    <t>Regular - 400</t>
  </si>
  <si>
    <t>08.00-09.00</t>
  </si>
  <si>
    <t>Half - 200</t>
  </si>
  <si>
    <t>09.00-10.00</t>
  </si>
  <si>
    <t xml:space="preserve">Half-(150 grm) </t>
  </si>
  <si>
    <t>Fruit Bread</t>
  </si>
  <si>
    <t>Brown Bread - 400</t>
  </si>
  <si>
    <t>Brown Bread - 200</t>
  </si>
  <si>
    <t>Total</t>
  </si>
  <si>
    <t>Brown bread - 450</t>
  </si>
  <si>
    <t>PLAIN BUN 433</t>
  </si>
  <si>
    <t>Mumbai pav - 250</t>
  </si>
  <si>
    <t>Cream bun</t>
  </si>
  <si>
    <t>Plain bun</t>
  </si>
  <si>
    <t>JUMBO 1200</t>
  </si>
  <si>
    <t>TFB (150g &amp; 100g)</t>
  </si>
  <si>
    <t>TFB - 200g</t>
  </si>
  <si>
    <t xml:space="preserve">TFB(Elaichi) </t>
  </si>
  <si>
    <t>Regular - 350</t>
  </si>
  <si>
    <t>Half-(175grm)</t>
  </si>
  <si>
    <t>MULTIGRAIN - 350</t>
  </si>
  <si>
    <t>MULTIGRAIN - 450</t>
  </si>
  <si>
    <t>BUTTER BREAD - 400</t>
  </si>
  <si>
    <t>WHITE HV - 450</t>
  </si>
  <si>
    <t>MULTIGRAIN - 800G(200g)</t>
  </si>
  <si>
    <t>MILK BREAD - 450</t>
  </si>
  <si>
    <t>TOTAL BATCHES</t>
  </si>
  <si>
    <t>Sr.No.</t>
  </si>
  <si>
    <t>Materials Consumed in kgs</t>
  </si>
  <si>
    <t>Maida</t>
  </si>
  <si>
    <t>Kgs.</t>
  </si>
  <si>
    <t>Sugar</t>
  </si>
  <si>
    <t>Salt</t>
  </si>
  <si>
    <t>Yeast</t>
  </si>
  <si>
    <t>Calcium propionate</t>
  </si>
  <si>
    <t>Pottassium sorbate</t>
  </si>
  <si>
    <t xml:space="preserve"> </t>
  </si>
  <si>
    <t>GLUTEN</t>
  </si>
  <si>
    <t>Soya flour</t>
  </si>
  <si>
    <t>acetic acid</t>
  </si>
  <si>
    <t>DANISCO - AB 100</t>
  </si>
  <si>
    <t>DANISCO - POWERBAKE</t>
  </si>
  <si>
    <t>Shortening</t>
  </si>
  <si>
    <t>PALM OIL/REFINE OIL</t>
  </si>
  <si>
    <t>Tuti-fruity</t>
  </si>
  <si>
    <t>Brown bread mix</t>
  </si>
  <si>
    <t>Colour</t>
  </si>
  <si>
    <t>BUTTER</t>
  </si>
  <si>
    <t>LIQUID MALT EXTRACT</t>
  </si>
  <si>
    <t>aashrivad atta</t>
  </si>
  <si>
    <t>bran</t>
  </si>
  <si>
    <t>ELAICHI</t>
  </si>
  <si>
    <t>MULTIGRANE</t>
  </si>
  <si>
    <t>SMP</t>
  </si>
  <si>
    <t>COCA POWDER</t>
  </si>
  <si>
    <t>POSTA</t>
  </si>
  <si>
    <t>Cello Tape</t>
  </si>
  <si>
    <t>Plain Pp Big Loaf</t>
  </si>
  <si>
    <t>Plain Pp Half</t>
  </si>
  <si>
    <t>Plain Pp Regular</t>
  </si>
  <si>
    <t>Pp Big Loaf 8</t>
  </si>
  <si>
    <t>Pp Brown Bread-Atta(25)</t>
  </si>
  <si>
    <t>Pp High Volum Brown Bread</t>
  </si>
  <si>
    <t>Pp Buchty</t>
  </si>
  <si>
    <t>Pp Bun (70)</t>
  </si>
  <si>
    <t>Pp Fruit</t>
  </si>
  <si>
    <t>Pp Half</t>
  </si>
  <si>
    <t>Pp High Volum</t>
  </si>
  <si>
    <t>Pp Loang Loaf</t>
  </si>
  <si>
    <t>Bopp Cream Bun</t>
  </si>
  <si>
    <t>Pp Regular</t>
  </si>
  <si>
    <t>classic toast 70g</t>
  </si>
  <si>
    <t>bopp toast 70g classic</t>
  </si>
  <si>
    <t>pp bd regular</t>
  </si>
  <si>
    <t>pp bd half</t>
  </si>
  <si>
    <t>Sealing Tape</t>
  </si>
  <si>
    <t>SHIFT ''B''</t>
  </si>
  <si>
    <t>s.no.</t>
  </si>
  <si>
    <t>Manpower Deployed (Prod)</t>
  </si>
  <si>
    <t>From</t>
  </si>
  <si>
    <t>To</t>
  </si>
  <si>
    <t>Hrs.</t>
  </si>
  <si>
    <t>BUTRU KARMALI</t>
  </si>
  <si>
    <t>RAJ KUMAR TIRKEY</t>
  </si>
  <si>
    <t>BABLU KACHHAP</t>
  </si>
  <si>
    <t>BIVISHAN MAHTO</t>
  </si>
  <si>
    <t>MD. HAMID</t>
  </si>
  <si>
    <t>DEO MUN SINGH</t>
  </si>
  <si>
    <t>SHASHI LOHRA</t>
  </si>
  <si>
    <t>ALWISH TIRKEY</t>
  </si>
  <si>
    <t>BISHWANATH MAHTO</t>
  </si>
  <si>
    <t>MAKAR MAHTO</t>
  </si>
  <si>
    <t>KUNJ MAHTO</t>
  </si>
  <si>
    <t>PRABHU NAGESIYA</t>
  </si>
  <si>
    <t>SUDARSHAN TOPNO</t>
  </si>
  <si>
    <t>SANDEEP KACHAP</t>
  </si>
  <si>
    <t>MAHAVIR PAHAN</t>
  </si>
  <si>
    <t>BIPIN KR SINHA</t>
  </si>
  <si>
    <t>SREEPADA MAHTO</t>
  </si>
  <si>
    <t>JANARDHAN DAS</t>
  </si>
  <si>
    <t>ANUKARAN TOPNO</t>
  </si>
  <si>
    <t>BIKASH KR. ORAON (OFF ROLL)</t>
  </si>
  <si>
    <t>KULAN HORO (OFF ROLL)</t>
  </si>
  <si>
    <t>MD. MUSTAQ  (OFF ROLL)</t>
  </si>
  <si>
    <t>DILIP MAHTO (OFF ROLL)</t>
  </si>
  <si>
    <t>SHIFT</t>
  </si>
  <si>
    <t>{A}</t>
  </si>
  <si>
    <t>OMPRAKASH PANDAY</t>
  </si>
  <si>
    <t>TARA PADA MAHATO</t>
  </si>
  <si>
    <t xml:space="preserve">EMIL TOPNO </t>
  </si>
  <si>
    <t>HARIA JARIYA</t>
  </si>
  <si>
    <t>RAJU SINGH 2</t>
  </si>
  <si>
    <t>SUNNY KR MUNDA</t>
  </si>
  <si>
    <t>RAJ KUMAR RAM</t>
  </si>
  <si>
    <t>ARBIND KR SINHA</t>
  </si>
  <si>
    <t>PRASHANT LAL</t>
  </si>
  <si>
    <t>BALKRISHNA MUNDA</t>
  </si>
  <si>
    <t xml:space="preserve">SURESH HAJAM </t>
  </si>
  <si>
    <t>SONU ORAON</t>
  </si>
  <si>
    <t>ALEXZNDER KERKETTA</t>
  </si>
  <si>
    <t>PRABHU SAY TOPNO</t>
  </si>
  <si>
    <t>SANDEEP BANDU</t>
  </si>
  <si>
    <t>UTTAM MAHTO</t>
  </si>
  <si>
    <t>RAVINDAR NATH MAHTO</t>
  </si>
  <si>
    <t>ANIL KUJUR 2</t>
  </si>
  <si>
    <t>BUDHESHWAR SAWASI</t>
  </si>
  <si>
    <t>VIJAY BAGE</t>
  </si>
  <si>
    <t>House Keeping</t>
  </si>
  <si>
    <t>Rouni Lakda</t>
  </si>
  <si>
    <t>Kumari  Barla</t>
  </si>
  <si>
    <t>Pinky Munda</t>
  </si>
  <si>
    <t>Sunil Ekka</t>
  </si>
  <si>
    <t>Meena Kachap</t>
  </si>
  <si>
    <t>Nirmla Toppo</t>
  </si>
  <si>
    <t>Dilip Ram</t>
  </si>
  <si>
    <t>MARIAM SUSAM</t>
  </si>
  <si>
    <t>MANJULA BAGE</t>
  </si>
  <si>
    <t>SHILA TUTI</t>
  </si>
  <si>
    <t>CHOTU KACHAP</t>
  </si>
  <si>
    <t>MAINTENANCE</t>
  </si>
  <si>
    <t>SK SINHA</t>
  </si>
  <si>
    <t>MAHIRAM SINGH</t>
  </si>
  <si>
    <t>BRAJKISHORE MAHTO</t>
  </si>
  <si>
    <t>DINESH KARMALI</t>
  </si>
  <si>
    <t>KESHRIKANT SAGAR</t>
  </si>
  <si>
    <t>CRATE WASH</t>
  </si>
  <si>
    <t xml:space="preserve">RAJESH KUMAR </t>
  </si>
  <si>
    <t>SHANT KUMAR JHA</t>
  </si>
  <si>
    <t>SANTOSH KR MAHTO (STORE TRAINEE)</t>
  </si>
  <si>
    <t>Trainee worker</t>
  </si>
  <si>
    <t>MUKESH SINGH</t>
  </si>
  <si>
    <t>Birender Bhuiyan</t>
  </si>
  <si>
    <t>Anil Bhuiyan</t>
  </si>
  <si>
    <t>DEVEN MAHTO</t>
  </si>
  <si>
    <t>DILIP KHESH</t>
  </si>
  <si>
    <t>RAJU BARAIK</t>
  </si>
  <si>
    <t>RAMDAYAL KUMAR</t>
  </si>
  <si>
    <t xml:space="preserve">Mixing </t>
  </si>
  <si>
    <t>F.P Time</t>
  </si>
  <si>
    <t>Oven Gap</t>
  </si>
  <si>
    <t xml:space="preserve">Cooling </t>
  </si>
  <si>
    <t>S. 
No</t>
  </si>
  <si>
    <t>Time</t>
  </si>
  <si>
    <t>Batch Size</t>
  </si>
  <si>
    <t>Item</t>
  </si>
  <si>
    <t>Dw</t>
  </si>
  <si>
    <t>Std. Y</t>
  </si>
  <si>
    <t>Actual Yield</t>
  </si>
  <si>
    <t>Trolley No</t>
  </si>
  <si>
    <t>In</t>
  </si>
  <si>
    <t>Out</t>
  </si>
  <si>
    <t>Diff</t>
  </si>
  <si>
    <t xml:space="preserve">From </t>
  </si>
  <si>
    <t>to</t>
  </si>
  <si>
    <t>Item /Qty</t>
  </si>
  <si>
    <t>Trolley no</t>
  </si>
  <si>
    <t>RA</t>
  </si>
  <si>
    <t>BL</t>
  </si>
  <si>
    <t xml:space="preserve">         </t>
  </si>
  <si>
    <t>:</t>
  </si>
  <si>
    <t>TIME</t>
  </si>
  <si>
    <t>STANDARD CAPACITY</t>
  </si>
  <si>
    <t>BOWL</t>
  </si>
  <si>
    <t>MILK HV</t>
  </si>
  <si>
    <t>EFFICIENCY</t>
  </si>
  <si>
    <t xml:space="preserve"> 06 - 07</t>
  </si>
  <si>
    <t xml:space="preserve"> 07 - 08</t>
  </si>
  <si>
    <t>08 - 09</t>
  </si>
  <si>
    <t>09 - 10</t>
  </si>
  <si>
    <t xml:space="preserve"> 10 - 11</t>
  </si>
  <si>
    <t xml:space="preserve"> 11 -12</t>
  </si>
  <si>
    <t>12 - 13</t>
  </si>
  <si>
    <t>13 - 14</t>
  </si>
  <si>
    <t>14 - 15</t>
  </si>
  <si>
    <t>15 - 16</t>
  </si>
  <si>
    <t>16 -17</t>
  </si>
  <si>
    <t>17 -18</t>
  </si>
  <si>
    <t>RETURN</t>
  </si>
  <si>
    <t>Nett Output</t>
  </si>
  <si>
    <t>SHIFT -B</t>
  </si>
  <si>
    <t>18-19</t>
  </si>
  <si>
    <t>19-20</t>
  </si>
  <si>
    <t>20-21</t>
  </si>
  <si>
    <t>21-22</t>
  </si>
  <si>
    <t>22-23</t>
  </si>
  <si>
    <t>23-24</t>
  </si>
  <si>
    <t>24-01</t>
  </si>
  <si>
    <t>GRAND TOTAL</t>
  </si>
  <si>
    <t>H-150</t>
  </si>
  <si>
    <t>F</t>
  </si>
  <si>
    <t>HVA</t>
  </si>
  <si>
    <t>MG HV 510</t>
  </si>
  <si>
    <t>WHITE HV 450</t>
  </si>
  <si>
    <t>H175</t>
  </si>
  <si>
    <t>BUTCHY</t>
  </si>
  <si>
    <t>C/BUN</t>
  </si>
  <si>
    <t>P/BUN</t>
  </si>
  <si>
    <t>JMBO</t>
  </si>
  <si>
    <t>TOAST-150</t>
  </si>
  <si>
    <t>TOAST©</t>
  </si>
  <si>
    <t>TOAST(E)</t>
  </si>
  <si>
    <t>R-300</t>
  </si>
  <si>
    <t>SAMPLE BB</t>
  </si>
  <si>
    <t>SMPLE ®ATTA 800</t>
  </si>
  <si>
    <t>BUTTER.B</t>
  </si>
  <si>
    <t>MULTIGRAIN .800</t>
  </si>
  <si>
    <t>MULTIGRAIN .410</t>
  </si>
  <si>
    <t>-</t>
  </si>
  <si>
    <t>WHITE</t>
  </si>
  <si>
    <t>Big loaf
800</t>
  </si>
  <si>
    <t>Multi grain  450</t>
  </si>
  <si>
    <t>Multi grain  350</t>
  </si>
  <si>
    <t>Milk Bread 450</t>
  </si>
  <si>
    <t xml:space="preserve">Brown Bread 450 </t>
  </si>
  <si>
    <t>White Bread</t>
  </si>
  <si>
    <t>Regular
400</t>
  </si>
  <si>
    <t xml:space="preserve">Butter Bread </t>
  </si>
  <si>
    <t xml:space="preserve">Brown 400 </t>
  </si>
  <si>
    <t>Multi grain  250</t>
  </si>
  <si>
    <t>Mumbai Pav 250</t>
  </si>
  <si>
    <t>Half
200</t>
  </si>
  <si>
    <t>QUANTITY(SL)</t>
  </si>
  <si>
    <t>VINEET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</si>
</sst>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09]h:mm\ AM/PM"/>
    <numFmt numFmtId="165" formatCode="0.0"/>
    <numFmt numFmtId="166" formatCode="_(* #,##0_);_(* \(#,##0\);_(* &quot;-&quot;??_);_(@_)"/>
    <numFmt numFmtId="167" formatCode="0.000"/>
    <numFmt numFmtId="168" formatCode="_(&quot;$&quot;* #,##0.00_);_(&quot;$&quot;* \(#,##0.00\);_(&quot;$&quot;* &quot;-&quot;??_);_(@_)"/>
    <numFmt numFmtId="169" formatCode="[$-409]d\-mmm\-yy"/>
    <numFmt numFmtId="170" formatCode="mm\-dd"/>
  </numFmts>
  <fonts count="43">
    <font>
      <sz val="11"/>
      <color theme="1"/>
      <name val="Calibri"/>
    </font>
    <font>
      <sz val="2"/>
      <color theme="1"/>
      <name val="Calibri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1"/>
      <name val="Calibri"/>
      <family val="2"/>
    </font>
    <font>
      <b/>
      <u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Libre Baskerville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Arial"/>
      <family val="2"/>
    </font>
    <font>
      <sz val="14"/>
      <color theme="1"/>
      <name val="Calibri"/>
      <family val="2"/>
    </font>
    <font>
      <sz val="26"/>
      <color rgb="FFFF0000"/>
      <name val="Calibri"/>
      <family val="2"/>
    </font>
    <font>
      <sz val="22"/>
      <color rgb="FFFF0000"/>
      <name val="Calibri"/>
      <family val="2"/>
    </font>
    <font>
      <sz val="11"/>
      <color rgb="FFFF0000"/>
      <name val="Calibri"/>
      <family val="2"/>
    </font>
    <font>
      <sz val="2"/>
      <color rgb="FFFF0000"/>
      <name val="Calibri"/>
      <family val="2"/>
    </font>
    <font>
      <sz val="20"/>
      <color rgb="FFFF0000"/>
      <name val="Calibri"/>
      <family val="2"/>
    </font>
    <font>
      <sz val="28"/>
      <color rgb="FFFF0000"/>
      <name val="Calibri"/>
      <family val="2"/>
    </font>
    <font>
      <sz val="18"/>
      <color rgb="FFFF0000"/>
      <name val="Calibri"/>
      <family val="2"/>
    </font>
    <font>
      <sz val="24"/>
      <color theme="1"/>
      <name val="Calibri"/>
      <family val="2"/>
    </font>
    <font>
      <sz val="22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Trebuchet MS"/>
      <family val="2"/>
    </font>
    <font>
      <b/>
      <sz val="11"/>
      <color rgb="FFFF0000"/>
      <name val="Calibri"/>
      <family val="2"/>
    </font>
    <font>
      <b/>
      <sz val="10"/>
      <color rgb="FF000000"/>
      <name val="Trebuchet MS"/>
      <family val="2"/>
    </font>
    <font>
      <b/>
      <sz val="11"/>
      <color rgb="FF000000"/>
      <name val="Calibri"/>
      <family val="2"/>
    </font>
    <font>
      <b/>
      <sz val="10"/>
      <color rgb="FFFF0000"/>
      <name val="Trebuchet MS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Calibri"/>
      <family val="2"/>
    </font>
    <font>
      <sz val="16"/>
      <color rgb="FFFF0000"/>
      <name val="Calibri"/>
      <family val="2"/>
    </font>
    <font>
      <sz val="16"/>
      <color rgb="FF333333"/>
      <name val="Arial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C4BD97"/>
        <bgColor rgb="FFC4BD97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99CC00"/>
        <bgColor rgb="FF99CC00"/>
      </patternFill>
    </fill>
    <fill>
      <patternFill patternType="solid">
        <fgColor rgb="FFDAEEF3"/>
        <bgColor rgb="FFDAEEF3"/>
      </patternFill>
    </fill>
    <fill>
      <patternFill patternType="solid">
        <fgColor rgb="FF92CDDC"/>
        <bgColor rgb="FF92CDDC"/>
      </patternFill>
    </fill>
    <fill>
      <patternFill patternType="solid">
        <fgColor rgb="FFD8D8D8"/>
        <bgColor rgb="FFD8D8D8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48"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10" fontId="2" fillId="0" borderId="0" xfId="0" applyNumberFormat="1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0" fillId="0" borderId="0" xfId="0" applyFont="1" applyAlignment="1"/>
    <xf numFmtId="15" fontId="2" fillId="5" borderId="21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0" borderId="22" xfId="0" applyFont="1" applyBorder="1" applyAlignment="1"/>
    <xf numFmtId="0" fontId="0" fillId="0" borderId="23" xfId="0" applyFont="1" applyBorder="1" applyAlignment="1"/>
    <xf numFmtId="0" fontId="0" fillId="0" borderId="24" xfId="0" applyFont="1" applyBorder="1" applyAlignment="1"/>
    <xf numFmtId="0" fontId="11" fillId="0" borderId="21" xfId="0" applyFont="1" applyBorder="1" applyAlignment="1">
      <alignment horizontal="center" vertical="top"/>
    </xf>
    <xf numFmtId="0" fontId="1" fillId="0" borderId="0" xfId="0" applyFont="1" applyAlignment="1"/>
    <xf numFmtId="0" fontId="0" fillId="0" borderId="25" xfId="0" applyFont="1" applyBorder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0" fillId="0" borderId="0" xfId="0" applyFont="1"/>
    <xf numFmtId="0" fontId="10" fillId="6" borderId="28" xfId="0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17" fontId="10" fillId="0" borderId="21" xfId="0" applyNumberFormat="1" applyFont="1" applyBorder="1" applyAlignment="1">
      <alignment horizontal="center" vertical="center"/>
    </xf>
    <xf numFmtId="10" fontId="10" fillId="0" borderId="21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/>
    <xf numFmtId="18" fontId="10" fillId="0" borderId="21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21" xfId="0" applyFont="1" applyBorder="1" applyAlignment="1"/>
    <xf numFmtId="0" fontId="0" fillId="0" borderId="28" xfId="0" applyFont="1" applyBorder="1" applyAlignment="1"/>
    <xf numFmtId="0" fontId="14" fillId="7" borderId="28" xfId="0" applyFont="1" applyFill="1" applyBorder="1" applyAlignment="1">
      <alignment horizontal="center" wrapText="1"/>
    </xf>
    <xf numFmtId="0" fontId="14" fillId="7" borderId="9" xfId="0" applyFont="1" applyFill="1" applyBorder="1" applyAlignment="1">
      <alignment horizontal="center" wrapText="1"/>
    </xf>
    <xf numFmtId="0" fontId="14" fillId="7" borderId="21" xfId="0" applyFont="1" applyFill="1" applyBorder="1" applyAlignment="1">
      <alignment horizontal="center" wrapText="1"/>
    </xf>
    <xf numFmtId="0" fontId="10" fillId="0" borderId="21" xfId="0" applyFont="1" applyBorder="1" applyAlignment="1"/>
    <xf numFmtId="0" fontId="10" fillId="6" borderId="29" xfId="0" applyFont="1" applyFill="1" applyBorder="1" applyAlignment="1">
      <alignment horizontal="left"/>
    </xf>
    <xf numFmtId="0" fontId="10" fillId="6" borderId="30" xfId="0" applyFont="1" applyFill="1" applyBorder="1" applyAlignment="1">
      <alignment horizontal="left"/>
    </xf>
    <xf numFmtId="0" fontId="10" fillId="6" borderId="31" xfId="0" applyFont="1" applyFill="1" applyBorder="1" applyAlignment="1"/>
    <xf numFmtId="0" fontId="9" fillId="0" borderId="32" xfId="0" applyFont="1" applyBorder="1" applyAlignment="1">
      <alignment vertical="center"/>
    </xf>
    <xf numFmtId="0" fontId="9" fillId="8" borderId="33" xfId="0" applyFont="1" applyFill="1" applyBorder="1" applyAlignment="1">
      <alignment vertical="center" wrapText="1"/>
    </xf>
    <xf numFmtId="0" fontId="10" fillId="8" borderId="33" xfId="0" applyFont="1" applyFill="1" applyBorder="1" applyAlignment="1">
      <alignment vertical="center"/>
    </xf>
    <xf numFmtId="0" fontId="9" fillId="8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/>
    </xf>
    <xf numFmtId="10" fontId="2" fillId="8" borderId="34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165" fontId="10" fillId="6" borderId="9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0" fontId="15" fillId="6" borderId="9" xfId="0" applyFont="1" applyFill="1" applyBorder="1" applyAlignment="1"/>
    <xf numFmtId="10" fontId="15" fillId="6" borderId="21" xfId="0" applyNumberFormat="1" applyFont="1" applyFill="1" applyBorder="1" applyAlignment="1">
      <alignment horizontal="center"/>
    </xf>
    <xf numFmtId="49" fontId="15" fillId="6" borderId="9" xfId="0" applyNumberFormat="1" applyFont="1" applyFill="1" applyBorder="1" applyAlignment="1">
      <alignment horizontal="right"/>
    </xf>
    <xf numFmtId="0" fontId="10" fillId="9" borderId="9" xfId="0" applyFont="1" applyFill="1" applyBorder="1" applyAlignment="1">
      <alignment horizontal="center"/>
    </xf>
    <xf numFmtId="0" fontId="0" fillId="0" borderId="35" xfId="0" applyFont="1" applyBorder="1" applyAlignment="1"/>
    <xf numFmtId="0" fontId="0" fillId="0" borderId="36" xfId="0" applyFont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0" fontId="0" fillId="2" borderId="9" xfId="0" applyFont="1" applyFill="1" applyBorder="1" applyAlignment="1">
      <alignment horizontal="center" vertical="center"/>
    </xf>
    <xf numFmtId="166" fontId="0" fillId="2" borderId="9" xfId="0" applyNumberFormat="1" applyFont="1" applyFill="1" applyBorder="1" applyAlignment="1"/>
    <xf numFmtId="0" fontId="0" fillId="2" borderId="9" xfId="0" applyFont="1" applyFill="1" applyBorder="1" applyAlignment="1"/>
    <xf numFmtId="0" fontId="10" fillId="0" borderId="9" xfId="0" applyFont="1" applyBorder="1" applyAlignment="1"/>
    <xf numFmtId="0" fontId="15" fillId="0" borderId="29" xfId="0" applyFont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15" fillId="6" borderId="30" xfId="0" applyFont="1" applyFill="1" applyBorder="1" applyAlignment="1"/>
    <xf numFmtId="10" fontId="15" fillId="6" borderId="31" xfId="0" applyNumberFormat="1" applyFont="1" applyFill="1" applyBorder="1" applyAlignment="1">
      <alignment horizontal="center"/>
    </xf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5" fillId="5" borderId="39" xfId="0" applyFont="1" applyFill="1" applyBorder="1" applyAlignment="1"/>
    <xf numFmtId="15" fontId="25" fillId="5" borderId="39" xfId="0" applyNumberFormat="1" applyFont="1" applyFill="1" applyBorder="1" applyAlignment="1"/>
    <xf numFmtId="0" fontId="0" fillId="0" borderId="9" xfId="0" applyFont="1" applyBorder="1" applyAlignment="1">
      <alignment horizontal="center"/>
    </xf>
    <xf numFmtId="0" fontId="0" fillId="0" borderId="9" xfId="0" applyFont="1" applyBorder="1" applyAlignment="1">
      <alignment horizontal="left"/>
    </xf>
    <xf numFmtId="165" fontId="0" fillId="0" borderId="9" xfId="0" applyNumberFormat="1" applyFont="1" applyBorder="1" applyAlignment="1"/>
    <xf numFmtId="0" fontId="0" fillId="0" borderId="9" xfId="0" applyFont="1" applyBorder="1" applyAlignment="1">
      <alignment horizontal="right"/>
    </xf>
    <xf numFmtId="167" fontId="0" fillId="0" borderId="0" xfId="0" applyNumberFormat="1" applyFont="1" applyAlignment="1"/>
    <xf numFmtId="0" fontId="26" fillId="0" borderId="9" xfId="0" applyFont="1" applyBorder="1" applyAlignment="1">
      <alignment horizontal="right"/>
    </xf>
    <xf numFmtId="167" fontId="18" fillId="0" borderId="0" xfId="0" applyNumberFormat="1" applyFont="1" applyAlignment="1"/>
    <xf numFmtId="0" fontId="6" fillId="0" borderId="0" xfId="0" applyFont="1" applyAlignment="1"/>
    <xf numFmtId="0" fontId="0" fillId="0" borderId="6" xfId="0" applyFont="1" applyBorder="1" applyAlignment="1">
      <alignment horizontal="left"/>
    </xf>
    <xf numFmtId="0" fontId="6" fillId="5" borderId="43" xfId="0" applyFont="1" applyFill="1" applyBorder="1" applyAlignment="1"/>
    <xf numFmtId="0" fontId="0" fillId="5" borderId="44" xfId="0" applyFont="1" applyFill="1" applyBorder="1" applyAlignment="1"/>
    <xf numFmtId="15" fontId="25" fillId="5" borderId="44" xfId="0" applyNumberFormat="1" applyFont="1" applyFill="1" applyBorder="1" applyAlignment="1"/>
    <xf numFmtId="168" fontId="27" fillId="0" borderId="47" xfId="0" applyNumberFormat="1" applyFont="1" applyBorder="1" applyAlignment="1"/>
    <xf numFmtId="168" fontId="27" fillId="0" borderId="0" xfId="0" applyNumberFormat="1" applyFont="1" applyAlignment="1"/>
    <xf numFmtId="0" fontId="27" fillId="7" borderId="32" xfId="0" applyFont="1" applyFill="1" applyBorder="1" applyAlignment="1"/>
    <xf numFmtId="0" fontId="6" fillId="7" borderId="33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6" fillId="0" borderId="28" xfId="0" applyFont="1" applyBorder="1" applyAlignment="1"/>
    <xf numFmtId="0" fontId="28" fillId="0" borderId="9" xfId="0" applyFont="1" applyBorder="1" applyAlignment="1"/>
    <xf numFmtId="20" fontId="6" fillId="0" borderId="51" xfId="0" applyNumberFormat="1" applyFont="1" applyBorder="1" applyAlignment="1">
      <alignment horizontal="center" vertical="center"/>
    </xf>
    <xf numFmtId="20" fontId="6" fillId="0" borderId="9" xfId="0" applyNumberFormat="1" applyFont="1" applyBorder="1" applyAlignment="1">
      <alignment horizontal="center" vertical="center"/>
    </xf>
    <xf numFmtId="0" fontId="6" fillId="9" borderId="9" xfId="0" applyFont="1" applyFill="1" applyBorder="1" applyAlignment="1"/>
    <xf numFmtId="165" fontId="28" fillId="0" borderId="9" xfId="0" applyNumberFormat="1" applyFont="1" applyBorder="1" applyAlignment="1"/>
    <xf numFmtId="0" fontId="28" fillId="9" borderId="9" xfId="0" applyFont="1" applyFill="1" applyBorder="1" applyAlignment="1"/>
    <xf numFmtId="0" fontId="6" fillId="0" borderId="9" xfId="0" applyFont="1" applyBorder="1" applyAlignment="1"/>
    <xf numFmtId="0" fontId="6" fillId="0" borderId="35" xfId="0" applyFont="1" applyBorder="1" applyAlignment="1"/>
    <xf numFmtId="168" fontId="27" fillId="0" borderId="19" xfId="0" applyNumberFormat="1" applyFont="1" applyBorder="1" applyAlignment="1"/>
    <xf numFmtId="20" fontId="6" fillId="0" borderId="20" xfId="0" applyNumberFormat="1" applyFont="1" applyBorder="1" applyAlignment="1">
      <alignment horizontal="center" vertical="center"/>
    </xf>
    <xf numFmtId="0" fontId="27" fillId="0" borderId="17" xfId="0" applyFont="1" applyBorder="1" applyAlignment="1"/>
    <xf numFmtId="0" fontId="6" fillId="0" borderId="51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29" fillId="0" borderId="9" xfId="0" applyFont="1" applyBorder="1" applyAlignment="1"/>
    <xf numFmtId="20" fontId="29" fillId="0" borderId="9" xfId="0" applyNumberFormat="1" applyFont="1" applyBorder="1" applyAlignment="1">
      <alignment horizontal="center"/>
    </xf>
    <xf numFmtId="20" fontId="29" fillId="0" borderId="51" xfId="0" applyNumberFormat="1" applyFont="1" applyBorder="1" applyAlignment="1">
      <alignment horizontal="center" vertical="center"/>
    </xf>
    <xf numFmtId="20" fontId="29" fillId="0" borderId="9" xfId="0" applyNumberFormat="1" applyFont="1" applyBorder="1" applyAlignment="1">
      <alignment horizontal="center" vertical="center"/>
    </xf>
    <xf numFmtId="20" fontId="29" fillId="0" borderId="35" xfId="0" applyNumberFormat="1" applyFont="1" applyBorder="1" applyAlignment="1">
      <alignment horizontal="center"/>
    </xf>
    <xf numFmtId="20" fontId="6" fillId="0" borderId="9" xfId="0" applyNumberFormat="1" applyFont="1" applyBorder="1" applyAlignment="1">
      <alignment horizontal="center"/>
    </xf>
    <xf numFmtId="0" fontId="6" fillId="0" borderId="30" xfId="0" applyFont="1" applyBorder="1" applyAlignment="1"/>
    <xf numFmtId="0" fontId="29" fillId="0" borderId="30" xfId="0" applyFont="1" applyBorder="1" applyAlignment="1"/>
    <xf numFmtId="20" fontId="29" fillId="0" borderId="30" xfId="0" applyNumberFormat="1" applyFont="1" applyBorder="1" applyAlignment="1">
      <alignment horizontal="center"/>
    </xf>
    <xf numFmtId="20" fontId="29" fillId="0" borderId="30" xfId="0" applyNumberFormat="1" applyFont="1" applyBorder="1" applyAlignment="1">
      <alignment horizontal="center" vertical="center"/>
    </xf>
    <xf numFmtId="0" fontId="6" fillId="9" borderId="56" xfId="0" applyFont="1" applyFill="1" applyBorder="1" applyAlignment="1"/>
    <xf numFmtId="0" fontId="0" fillId="5" borderId="57" xfId="0" applyFont="1" applyFill="1" applyBorder="1" applyAlignment="1"/>
    <xf numFmtId="169" fontId="2" fillId="5" borderId="58" xfId="0" applyNumberFormat="1" applyFont="1" applyFill="1" applyBorder="1" applyAlignment="1">
      <alignment horizontal="center" vertical="center"/>
    </xf>
    <xf numFmtId="0" fontId="28" fillId="0" borderId="51" xfId="0" applyFont="1" applyBorder="1" applyAlignment="1"/>
    <xf numFmtId="20" fontId="6" fillId="0" borderId="51" xfId="0" applyNumberFormat="1" applyFont="1" applyBorder="1" applyAlignment="1"/>
    <xf numFmtId="20" fontId="6" fillId="0" borderId="55" xfId="0" applyNumberFormat="1" applyFont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25" fillId="5" borderId="39" xfId="0" applyFont="1" applyFill="1" applyBorder="1" applyAlignment="1">
      <alignment horizontal="center"/>
    </xf>
    <xf numFmtId="20" fontId="25" fillId="5" borderId="39" xfId="0" applyNumberFormat="1" applyFont="1" applyFill="1" applyBorder="1" applyAlignment="1">
      <alignment horizontal="center"/>
    </xf>
    <xf numFmtId="0" fontId="25" fillId="5" borderId="60" xfId="0" applyFont="1" applyFill="1" applyBorder="1" applyAlignment="1">
      <alignment horizontal="center"/>
    </xf>
    <xf numFmtId="0" fontId="6" fillId="0" borderId="17" xfId="0" applyFont="1" applyBorder="1" applyAlignment="1"/>
    <xf numFmtId="0" fontId="30" fillId="0" borderId="9" xfId="0" applyFont="1" applyBorder="1" applyAlignment="1"/>
    <xf numFmtId="20" fontId="28" fillId="0" borderId="9" xfId="0" applyNumberFormat="1" applyFont="1" applyBorder="1" applyAlignment="1"/>
    <xf numFmtId="0" fontId="6" fillId="0" borderId="32" xfId="0" applyFont="1" applyBorder="1" applyAlignment="1"/>
    <xf numFmtId="165" fontId="30" fillId="0" borderId="9" xfId="0" applyNumberFormat="1" applyFont="1" applyBorder="1" applyAlignment="1"/>
    <xf numFmtId="20" fontId="31" fillId="0" borderId="51" xfId="0" applyNumberFormat="1" applyFont="1" applyBorder="1" applyAlignment="1">
      <alignment horizontal="center" vertical="center"/>
    </xf>
    <xf numFmtId="20" fontId="31" fillId="0" borderId="9" xfId="0" applyNumberFormat="1" applyFont="1" applyBorder="1" applyAlignment="1">
      <alignment horizontal="center"/>
    </xf>
    <xf numFmtId="0" fontId="31" fillId="0" borderId="9" xfId="0" applyFont="1" applyBorder="1" applyAlignment="1"/>
    <xf numFmtId="0" fontId="32" fillId="9" borderId="9" xfId="0" applyFont="1" applyFill="1" applyBorder="1" applyAlignment="1"/>
    <xf numFmtId="0" fontId="29" fillId="0" borderId="35" xfId="0" applyFont="1" applyBorder="1" applyAlignment="1"/>
    <xf numFmtId="0" fontId="6" fillId="0" borderId="61" xfId="0" applyFont="1" applyBorder="1" applyAlignment="1"/>
    <xf numFmtId="0" fontId="6" fillId="7" borderId="62" xfId="0" applyFont="1" applyFill="1" applyBorder="1" applyAlignment="1">
      <alignment horizontal="center" vertical="center" wrapText="1"/>
    </xf>
    <xf numFmtId="0" fontId="6" fillId="7" borderId="62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6" fillId="9" borderId="32" xfId="0" applyFont="1" applyFill="1" applyBorder="1" applyAlignment="1"/>
    <xf numFmtId="165" fontId="28" fillId="0" borderId="33" xfId="0" applyNumberFormat="1" applyFont="1" applyBorder="1" applyAlignment="1"/>
    <xf numFmtId="20" fontId="6" fillId="0" borderId="9" xfId="0" applyNumberFormat="1" applyFont="1" applyBorder="1" applyAlignment="1"/>
    <xf numFmtId="20" fontId="6" fillId="0" borderId="34" xfId="0" applyNumberFormat="1" applyFont="1" applyBorder="1" applyAlignment="1">
      <alignment horizontal="center"/>
    </xf>
    <xf numFmtId="0" fontId="6" fillId="9" borderId="28" xfId="0" applyFont="1" applyFill="1" applyBorder="1" applyAlignment="1"/>
    <xf numFmtId="20" fontId="6" fillId="0" borderId="21" xfId="0" applyNumberFormat="1" applyFont="1" applyBorder="1" applyAlignment="1">
      <alignment horizontal="center"/>
    </xf>
    <xf numFmtId="0" fontId="6" fillId="9" borderId="29" xfId="0" applyFont="1" applyFill="1" applyBorder="1" applyAlignment="1"/>
    <xf numFmtId="20" fontId="6" fillId="0" borderId="30" xfId="0" applyNumberFormat="1" applyFont="1" applyBorder="1" applyAlignment="1"/>
    <xf numFmtId="0" fontId="6" fillId="9" borderId="64" xfId="0" applyFont="1" applyFill="1" applyBorder="1" applyAlignment="1"/>
    <xf numFmtId="0" fontId="6" fillId="7" borderId="65" xfId="0" applyFont="1" applyFill="1" applyBorder="1" applyAlignment="1">
      <alignment horizontal="center" vertical="center" wrapText="1"/>
    </xf>
    <xf numFmtId="0" fontId="6" fillId="7" borderId="65" xfId="0" applyFont="1" applyFill="1" applyBorder="1" applyAlignment="1">
      <alignment horizontal="center" vertical="center"/>
    </xf>
    <xf numFmtId="0" fontId="6" fillId="7" borderId="66" xfId="0" applyFont="1" applyFill="1" applyBorder="1" applyAlignment="1">
      <alignment horizontal="center" vertical="center"/>
    </xf>
    <xf numFmtId="0" fontId="6" fillId="0" borderId="51" xfId="0" applyFont="1" applyBorder="1" applyAlignment="1"/>
    <xf numFmtId="0" fontId="29" fillId="9" borderId="28" xfId="0" applyFont="1" applyFill="1" applyBorder="1" applyAlignment="1"/>
    <xf numFmtId="20" fontId="29" fillId="0" borderId="9" xfId="0" applyNumberFormat="1" applyFont="1" applyBorder="1" applyAlignment="1"/>
    <xf numFmtId="0" fontId="6" fillId="10" borderId="28" xfId="0" applyFont="1" applyFill="1" applyBorder="1" applyAlignment="1"/>
    <xf numFmtId="0" fontId="6" fillId="10" borderId="57" xfId="0" applyFont="1" applyFill="1" applyBorder="1" applyAlignment="1">
      <alignment horizontal="center"/>
    </xf>
    <xf numFmtId="169" fontId="2" fillId="10" borderId="58" xfId="0" applyNumberFormat="1" applyFont="1" applyFill="1" applyBorder="1" applyAlignment="1">
      <alignment horizontal="center" vertical="center"/>
    </xf>
    <xf numFmtId="0" fontId="6" fillId="9" borderId="67" xfId="0" applyFont="1" applyFill="1" applyBorder="1" applyAlignment="1"/>
    <xf numFmtId="165" fontId="28" fillId="0" borderId="51" xfId="0" applyNumberFormat="1" applyFont="1" applyBorder="1" applyAlignment="1">
      <alignment horizontal="left" vertical="center"/>
    </xf>
    <xf numFmtId="20" fontId="6" fillId="9" borderId="21" xfId="0" applyNumberFormat="1" applyFont="1" applyFill="1" applyBorder="1" applyAlignment="1">
      <alignment horizontal="center"/>
    </xf>
    <xf numFmtId="0" fontId="6" fillId="0" borderId="68" xfId="0" applyFont="1" applyBorder="1" applyAlignment="1"/>
    <xf numFmtId="165" fontId="28" fillId="0" borderId="69" xfId="0" applyNumberFormat="1" applyFont="1" applyBorder="1" applyAlignment="1"/>
    <xf numFmtId="20" fontId="6" fillId="0" borderId="69" xfId="0" applyNumberFormat="1" applyFont="1" applyBorder="1" applyAlignment="1"/>
    <xf numFmtId="15" fontId="6" fillId="7" borderId="63" xfId="0" applyNumberFormat="1" applyFont="1" applyFill="1" applyBorder="1" applyAlignment="1">
      <alignment horizontal="center" vertical="center"/>
    </xf>
    <xf numFmtId="20" fontId="6" fillId="0" borderId="33" xfId="0" applyNumberFormat="1" applyFont="1" applyBorder="1" applyAlignment="1"/>
    <xf numFmtId="0" fontId="6" fillId="5" borderId="57" xfId="0" applyFont="1" applyFill="1" applyBorder="1" applyAlignment="1"/>
    <xf numFmtId="169" fontId="2" fillId="5" borderId="70" xfId="0" applyNumberFormat="1" applyFont="1" applyFill="1" applyBorder="1" applyAlignment="1">
      <alignment horizontal="center" vertical="center"/>
    </xf>
    <xf numFmtId="169" fontId="2" fillId="5" borderId="71" xfId="0" applyNumberFormat="1" applyFont="1" applyFill="1" applyBorder="1" applyAlignment="1">
      <alignment horizontal="center" vertical="center"/>
    </xf>
    <xf numFmtId="169" fontId="2" fillId="5" borderId="72" xfId="0" applyNumberFormat="1" applyFont="1" applyFill="1" applyBorder="1" applyAlignment="1">
      <alignment horizontal="center" vertical="center"/>
    </xf>
    <xf numFmtId="0" fontId="30" fillId="9" borderId="9" xfId="0" applyFont="1" applyFill="1" applyBorder="1" applyAlignment="1"/>
    <xf numFmtId="0" fontId="28" fillId="9" borderId="39" xfId="0" applyFont="1" applyFill="1" applyBorder="1" applyAlignment="1"/>
    <xf numFmtId="0" fontId="6" fillId="9" borderId="39" xfId="0" applyFont="1" applyFill="1" applyBorder="1" applyAlignment="1"/>
    <xf numFmtId="0" fontId="29" fillId="9" borderId="39" xfId="0" applyFont="1" applyFill="1" applyBorder="1" applyAlignment="1"/>
    <xf numFmtId="0" fontId="28" fillId="9" borderId="39" xfId="0" applyFont="1" applyFill="1" applyBorder="1" applyAlignment="1">
      <alignment vertical="center"/>
    </xf>
    <xf numFmtId="14" fontId="6" fillId="7" borderId="66" xfId="0" applyNumberFormat="1" applyFont="1" applyFill="1" applyBorder="1" applyAlignment="1">
      <alignment horizontal="center" vertical="center"/>
    </xf>
    <xf numFmtId="20" fontId="29" fillId="0" borderId="34" xfId="0" applyNumberFormat="1" applyFont="1" applyBorder="1" applyAlignment="1">
      <alignment horizontal="center"/>
    </xf>
    <xf numFmtId="0" fontId="0" fillId="0" borderId="0" xfId="0" applyFont="1" applyAlignment="1">
      <alignment horizontal="right" vertical="top"/>
    </xf>
    <xf numFmtId="15" fontId="25" fillId="5" borderId="9" xfId="0" applyNumberFormat="1" applyFont="1" applyFill="1" applyBorder="1" applyAlignment="1"/>
    <xf numFmtId="0" fontId="0" fillId="9" borderId="9" xfId="0" applyFont="1" applyFill="1" applyBorder="1" applyAlignment="1"/>
    <xf numFmtId="0" fontId="6" fillId="0" borderId="9" xfId="0" applyFont="1" applyBorder="1" applyAlignment="1">
      <alignment horizontal="center"/>
    </xf>
    <xf numFmtId="0" fontId="6" fillId="9" borderId="73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 wrapText="1"/>
    </xf>
    <xf numFmtId="0" fontId="0" fillId="9" borderId="9" xfId="0" applyFont="1" applyFill="1" applyBorder="1" applyAlignment="1">
      <alignment horizontal="center"/>
    </xf>
    <xf numFmtId="20" fontId="0" fillId="9" borderId="9" xfId="0" applyNumberFormat="1" applyFont="1" applyFill="1" applyBorder="1" applyAlignment="1">
      <alignment horizontal="center"/>
    </xf>
    <xf numFmtId="165" fontId="0" fillId="9" borderId="9" xfId="0" applyNumberFormat="1" applyFont="1" applyFill="1" applyBorder="1" applyAlignment="1">
      <alignment horizontal="center"/>
    </xf>
    <xf numFmtId="20" fontId="0" fillId="0" borderId="9" xfId="0" applyNumberFormat="1" applyFont="1" applyBorder="1" applyAlignment="1"/>
    <xf numFmtId="165" fontId="0" fillId="9" borderId="9" xfId="0" applyNumberFormat="1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/>
    </xf>
    <xf numFmtId="20" fontId="0" fillId="9" borderId="9" xfId="0" applyNumberFormat="1" applyFont="1" applyFill="1" applyBorder="1" applyAlignment="1">
      <alignment horizontal="center"/>
    </xf>
    <xf numFmtId="0" fontId="0" fillId="9" borderId="9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0" fillId="9" borderId="9" xfId="0" applyFont="1" applyFill="1" applyBorder="1" applyAlignment="1">
      <alignment horizontal="center" vertical="center"/>
    </xf>
    <xf numFmtId="0" fontId="29" fillId="9" borderId="73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29" fillId="9" borderId="9" xfId="0" applyFont="1" applyFill="1" applyBorder="1" applyAlignment="1">
      <alignment horizontal="center" vertical="center"/>
    </xf>
    <xf numFmtId="0" fontId="0" fillId="9" borderId="39" xfId="0" applyFont="1" applyFill="1" applyBorder="1" applyAlignment="1"/>
    <xf numFmtId="20" fontId="0" fillId="0" borderId="9" xfId="0" applyNumberFormat="1" applyFont="1" applyBorder="1" applyAlignment="1">
      <alignment horizontal="right"/>
    </xf>
    <xf numFmtId="0" fontId="29" fillId="9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0" fillId="9" borderId="74" xfId="0" applyFont="1" applyFill="1" applyBorder="1" applyAlignment="1">
      <alignment horizontal="center"/>
    </xf>
    <xf numFmtId="2" fontId="0" fillId="9" borderId="9" xfId="0" applyNumberFormat="1" applyFont="1" applyFill="1" applyBorder="1" applyAlignment="1">
      <alignment horizontal="left"/>
    </xf>
    <xf numFmtId="2" fontId="0" fillId="9" borderId="9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9" borderId="9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9" borderId="74" xfId="0" applyFont="1" applyFill="1" applyBorder="1" applyAlignment="1">
      <alignment horizontal="center" vertical="center"/>
    </xf>
    <xf numFmtId="2" fontId="0" fillId="9" borderId="9" xfId="0" applyNumberFormat="1" applyFont="1" applyFill="1" applyBorder="1" applyAlignment="1"/>
    <xf numFmtId="167" fontId="0" fillId="9" borderId="9" xfId="0" applyNumberFormat="1" applyFont="1" applyFill="1" applyBorder="1" applyAlignment="1"/>
    <xf numFmtId="2" fontId="0" fillId="0" borderId="9" xfId="0" applyNumberFormat="1" applyFont="1" applyBorder="1" applyAlignment="1"/>
    <xf numFmtId="0" fontId="0" fillId="9" borderId="39" xfId="0" applyFont="1" applyFill="1" applyBorder="1" applyAlignment="1">
      <alignment horizontal="center" vertical="center"/>
    </xf>
    <xf numFmtId="0" fontId="25" fillId="5" borderId="75" xfId="0" applyFont="1" applyFill="1" applyBorder="1" applyAlignment="1"/>
    <xf numFmtId="0" fontId="25" fillId="5" borderId="76" xfId="0" applyFont="1" applyFill="1" applyBorder="1" applyAlignment="1"/>
    <xf numFmtId="15" fontId="35" fillId="5" borderId="77" xfId="0" applyNumberFormat="1" applyFont="1" applyFill="1" applyBorder="1" applyAlignment="1"/>
    <xf numFmtId="15" fontId="25" fillId="0" borderId="0" xfId="0" applyNumberFormat="1" applyFont="1" applyAlignment="1"/>
    <xf numFmtId="15" fontId="0" fillId="0" borderId="0" xfId="0" applyNumberFormat="1" applyFont="1" applyAlignment="1"/>
    <xf numFmtId="0" fontId="7" fillId="6" borderId="9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9" fontId="36" fillId="6" borderId="9" xfId="0" applyNumberFormat="1" applyFont="1" applyFill="1" applyBorder="1" applyAlignment="1">
      <alignment horizontal="center"/>
    </xf>
    <xf numFmtId="16" fontId="25" fillId="6" borderId="9" xfId="0" applyNumberFormat="1" applyFont="1" applyFill="1" applyBorder="1" applyAlignment="1">
      <alignment horizontal="center"/>
    </xf>
    <xf numFmtId="0" fontId="7" fillId="6" borderId="9" xfId="0" applyFont="1" applyFill="1" applyBorder="1" applyAlignment="1"/>
    <xf numFmtId="0" fontId="7" fillId="6" borderId="78" xfId="0" applyFont="1" applyFill="1" applyBorder="1" applyAlignment="1"/>
    <xf numFmtId="0" fontId="37" fillId="6" borderId="9" xfId="0" applyFont="1" applyFill="1" applyBorder="1" applyAlignment="1"/>
    <xf numFmtId="0" fontId="9" fillId="6" borderId="9" xfId="0" applyFont="1" applyFill="1" applyBorder="1" applyAlignment="1">
      <alignment horizontal="center"/>
    </xf>
    <xf numFmtId="0" fontId="9" fillId="6" borderId="9" xfId="0" applyFont="1" applyFill="1" applyBorder="1" applyAlignment="1"/>
    <xf numFmtId="9" fontId="10" fillId="6" borderId="9" xfId="0" applyNumberFormat="1" applyFont="1" applyFill="1" applyBorder="1" applyAlignment="1">
      <alignment horizontal="center"/>
    </xf>
    <xf numFmtId="0" fontId="7" fillId="6" borderId="39" xfId="0" applyFont="1" applyFill="1" applyBorder="1" applyAlignment="1"/>
    <xf numFmtId="0" fontId="7" fillId="6" borderId="39" xfId="0" applyFont="1" applyFill="1" applyBorder="1" applyAlignment="1"/>
    <xf numFmtId="9" fontId="36" fillId="6" borderId="39" xfId="0" applyNumberFormat="1" applyFont="1" applyFill="1" applyBorder="1" applyAlignment="1">
      <alignment horizontal="center"/>
    </xf>
    <xf numFmtId="0" fontId="25" fillId="6" borderId="56" xfId="0" applyFont="1" applyFill="1" applyBorder="1" applyAlignment="1">
      <alignment horizontal="center"/>
    </xf>
    <xf numFmtId="0" fontId="7" fillId="0" borderId="51" xfId="0" applyFont="1" applyBorder="1" applyAlignment="1">
      <alignment horizontal="center" vertical="center"/>
    </xf>
    <xf numFmtId="9" fontId="36" fillId="6" borderId="5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5" fillId="6" borderId="9" xfId="0" applyFont="1" applyFill="1" applyBorder="1" applyAlignment="1">
      <alignment horizontal="center"/>
    </xf>
    <xf numFmtId="170" fontId="25" fillId="6" borderId="9" xfId="0" applyNumberFormat="1" applyFont="1" applyFill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9" fillId="6" borderId="9" xfId="0" applyFont="1" applyFill="1" applyBorder="1" applyAlignment="1"/>
    <xf numFmtId="0" fontId="7" fillId="0" borderId="4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9" fontId="36" fillId="0" borderId="9" xfId="0" applyNumberFormat="1" applyFont="1" applyBorder="1" applyAlignment="1">
      <alignment horizontal="center"/>
    </xf>
    <xf numFmtId="0" fontId="7" fillId="0" borderId="0" xfId="0" applyFont="1" applyAlignment="1"/>
    <xf numFmtId="0" fontId="13" fillId="5" borderId="81" xfId="0" applyFont="1" applyFill="1" applyBorder="1" applyAlignment="1"/>
    <xf numFmtId="15" fontId="13" fillId="5" borderId="82" xfId="0" applyNumberFormat="1" applyFont="1" applyFill="1" applyBorder="1" applyAlignment="1"/>
    <xf numFmtId="0" fontId="39" fillId="5" borderId="81" xfId="0" applyFont="1" applyFill="1" applyBorder="1" applyAlignment="1">
      <alignment horizontal="left"/>
    </xf>
    <xf numFmtId="15" fontId="39" fillId="5" borderId="82" xfId="0" applyNumberFormat="1" applyFont="1" applyFill="1" applyBorder="1" applyAlignment="1"/>
    <xf numFmtId="0" fontId="39" fillId="11" borderId="64" xfId="0" applyFont="1" applyFill="1" applyBorder="1" applyAlignment="1">
      <alignment horizontal="left"/>
    </xf>
    <xf numFmtId="0" fontId="39" fillId="11" borderId="56" xfId="0" applyFont="1" applyFill="1" applyBorder="1" applyAlignment="1">
      <alignment horizontal="left"/>
    </xf>
    <xf numFmtId="0" fontId="39" fillId="11" borderId="33" xfId="0" applyFont="1" applyFill="1" applyBorder="1" applyAlignment="1">
      <alignment horizontal="left"/>
    </xf>
    <xf numFmtId="0" fontId="39" fillId="11" borderId="83" xfId="0" applyFont="1" applyFill="1" applyBorder="1" applyAlignment="1">
      <alignment horizontal="left"/>
    </xf>
    <xf numFmtId="0" fontId="39" fillId="11" borderId="84" xfId="0" applyFont="1" applyFill="1" applyBorder="1" applyAlignment="1">
      <alignment horizontal="left"/>
    </xf>
    <xf numFmtId="0" fontId="39" fillId="7" borderId="34" xfId="0" applyFont="1" applyFill="1" applyBorder="1" applyAlignment="1"/>
    <xf numFmtId="0" fontId="13" fillId="9" borderId="85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86" xfId="0" applyFont="1" applyFill="1" applyBorder="1" applyAlignment="1">
      <alignment horizontal="center"/>
    </xf>
    <xf numFmtId="0" fontId="13" fillId="9" borderId="74" xfId="0" applyFont="1" applyFill="1" applyBorder="1" applyAlignment="1">
      <alignment horizontal="center"/>
    </xf>
    <xf numFmtId="0" fontId="13" fillId="9" borderId="39" xfId="0" applyFont="1" applyFill="1" applyBorder="1" applyAlignment="1"/>
    <xf numFmtId="0" fontId="13" fillId="9" borderId="21" xfId="0" applyFont="1" applyFill="1" applyBorder="1" applyAlignment="1">
      <alignment horizontal="center"/>
    </xf>
    <xf numFmtId="0" fontId="13" fillId="9" borderId="39" xfId="0" applyFont="1" applyFill="1" applyBorder="1" applyAlignment="1">
      <alignment horizontal="center"/>
    </xf>
    <xf numFmtId="0" fontId="13" fillId="9" borderId="87" xfId="0" applyFont="1" applyFill="1" applyBorder="1" applyAlignment="1">
      <alignment horizontal="center"/>
    </xf>
    <xf numFmtId="0" fontId="40" fillId="9" borderId="9" xfId="0" applyFont="1" applyFill="1" applyBorder="1" applyAlignment="1">
      <alignment horizontal="center"/>
    </xf>
    <xf numFmtId="0" fontId="40" fillId="9" borderId="85" xfId="0" applyFont="1" applyFill="1" applyBorder="1" applyAlignment="1">
      <alignment horizontal="center"/>
    </xf>
    <xf numFmtId="0" fontId="40" fillId="9" borderId="74" xfId="0" applyFont="1" applyFill="1" applyBorder="1" applyAlignment="1">
      <alignment horizontal="center"/>
    </xf>
    <xf numFmtId="0" fontId="40" fillId="9" borderId="87" xfId="0" applyFont="1" applyFill="1" applyBorder="1" applyAlignment="1">
      <alignment horizontal="center"/>
    </xf>
    <xf numFmtId="0" fontId="40" fillId="9" borderId="21" xfId="0" applyFont="1" applyFill="1" applyBorder="1" applyAlignment="1">
      <alignment horizontal="center"/>
    </xf>
    <xf numFmtId="0" fontId="40" fillId="0" borderId="9" xfId="0" applyFont="1" applyBorder="1" applyAlignment="1">
      <alignment horizontal="center" vertical="center"/>
    </xf>
    <xf numFmtId="0" fontId="40" fillId="9" borderId="88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0" fillId="9" borderId="89" xfId="0" applyFont="1" applyFill="1" applyBorder="1" applyAlignment="1">
      <alignment horizontal="center"/>
    </xf>
    <xf numFmtId="0" fontId="40" fillId="9" borderId="86" xfId="0" applyFont="1" applyFill="1" applyBorder="1" applyAlignment="1">
      <alignment horizontal="center"/>
    </xf>
    <xf numFmtId="0" fontId="40" fillId="9" borderId="90" xfId="0" applyFont="1" applyFill="1" applyBorder="1" applyAlignment="1">
      <alignment horizontal="center"/>
    </xf>
    <xf numFmtId="0" fontId="40" fillId="9" borderId="91" xfId="0" applyFont="1" applyFill="1" applyBorder="1" applyAlignment="1">
      <alignment horizontal="center"/>
    </xf>
    <xf numFmtId="0" fontId="13" fillId="9" borderId="92" xfId="0" applyFont="1" applyFill="1" applyBorder="1" applyAlignment="1">
      <alignment horizontal="center"/>
    </xf>
    <xf numFmtId="0" fontId="13" fillId="9" borderId="89" xfId="0" applyFont="1" applyFill="1" applyBorder="1" applyAlignment="1">
      <alignment horizontal="center"/>
    </xf>
    <xf numFmtId="0" fontId="13" fillId="9" borderId="90" xfId="0" applyFont="1" applyFill="1" applyBorder="1" applyAlignment="1">
      <alignment horizontal="center"/>
    </xf>
    <xf numFmtId="0" fontId="13" fillId="9" borderId="91" xfId="0" applyFont="1" applyFill="1" applyBorder="1" applyAlignment="1">
      <alignment horizontal="center"/>
    </xf>
    <xf numFmtId="0" fontId="13" fillId="12" borderId="81" xfId="0" applyFont="1" applyFill="1" applyBorder="1" applyAlignment="1">
      <alignment horizontal="left"/>
    </xf>
    <xf numFmtId="0" fontId="40" fillId="0" borderId="0" xfId="0" applyFont="1" applyAlignment="1"/>
    <xf numFmtId="0" fontId="40" fillId="13" borderId="93" xfId="0" applyFont="1" applyFill="1" applyBorder="1" applyAlignment="1">
      <alignment horizontal="left"/>
    </xf>
    <xf numFmtId="0" fontId="40" fillId="13" borderId="65" xfId="0" applyFont="1" applyFill="1" applyBorder="1" applyAlignment="1">
      <alignment horizontal="left"/>
    </xf>
    <xf numFmtId="0" fontId="40" fillId="13" borderId="94" xfId="0" applyFont="1" applyFill="1" applyBorder="1" applyAlignment="1">
      <alignment horizontal="left"/>
    </xf>
    <xf numFmtId="0" fontId="40" fillId="13" borderId="65" xfId="0" applyFont="1" applyFill="1" applyBorder="1" applyAlignment="1"/>
    <xf numFmtId="0" fontId="40" fillId="13" borderId="94" xfId="0" applyFont="1" applyFill="1" applyBorder="1" applyAlignment="1"/>
    <xf numFmtId="0" fontId="40" fillId="13" borderId="66" xfId="0" applyFont="1" applyFill="1" applyBorder="1" applyAlignment="1"/>
    <xf numFmtId="0" fontId="40" fillId="13" borderId="57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41" fillId="0" borderId="0" xfId="0" applyFont="1" applyAlignment="1"/>
    <xf numFmtId="2" fontId="0" fillId="0" borderId="0" xfId="0" applyNumberFormat="1" applyFont="1" applyAlignment="1"/>
    <xf numFmtId="0" fontId="7" fillId="0" borderId="5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/>
    </xf>
    <xf numFmtId="0" fontId="9" fillId="5" borderId="7" xfId="0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10" fillId="6" borderId="7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7" fillId="0" borderId="13" xfId="0" applyFont="1" applyBorder="1" applyAlignment="1">
      <alignment vertical="center"/>
    </xf>
    <xf numFmtId="0" fontId="4" fillId="0" borderId="17" xfId="0" applyFont="1" applyBorder="1"/>
    <xf numFmtId="0" fontId="8" fillId="0" borderId="14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0" fillId="7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0" fillId="7" borderId="40" xfId="0" applyFont="1" applyFill="1" applyBorder="1" applyAlignment="1">
      <alignment horizontal="center" wrapText="1"/>
    </xf>
    <xf numFmtId="0" fontId="4" fillId="0" borderId="41" xfId="0" applyFont="1" applyBorder="1"/>
    <xf numFmtId="0" fontId="4" fillId="0" borderId="42" xfId="0" applyFont="1" applyBorder="1"/>
    <xf numFmtId="14" fontId="6" fillId="10" borderId="59" xfId="0" applyNumberFormat="1" applyFont="1" applyFill="1" applyBorder="1" applyAlignment="1">
      <alignment horizontal="center"/>
    </xf>
    <xf numFmtId="0" fontId="4" fillId="0" borderId="50" xfId="0" applyFont="1" applyBorder="1"/>
    <xf numFmtId="0" fontId="0" fillId="5" borderId="45" xfId="0" applyFont="1" applyFill="1" applyBorder="1" applyAlignment="1">
      <alignment horizontal="center"/>
    </xf>
    <xf numFmtId="0" fontId="4" fillId="0" borderId="46" xfId="0" applyFont="1" applyBorder="1"/>
    <xf numFmtId="0" fontId="25" fillId="5" borderId="48" xfId="0" applyFont="1" applyFill="1" applyBorder="1" applyAlignment="1">
      <alignment horizontal="center"/>
    </xf>
    <xf numFmtId="0" fontId="4" fillId="0" borderId="49" xfId="0" applyFont="1" applyBorder="1"/>
    <xf numFmtId="0" fontId="6" fillId="0" borderId="52" xfId="0" applyFont="1" applyBorder="1" applyAlignment="1">
      <alignment horizontal="center"/>
    </xf>
    <xf numFmtId="0" fontId="4" fillId="0" borderId="53" xfId="0" applyFont="1" applyBorder="1"/>
    <xf numFmtId="0" fontId="4" fillId="0" borderId="54" xfId="0" applyFont="1" applyBorder="1"/>
    <xf numFmtId="0" fontId="0" fillId="5" borderId="59" xfId="0" applyFont="1" applyFill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 vertical="center"/>
    </xf>
    <xf numFmtId="0" fontId="4" fillId="0" borderId="79" xfId="0" applyFont="1" applyBorder="1"/>
    <xf numFmtId="0" fontId="4" fillId="0" borderId="80" xfId="0" applyFont="1" applyBorder="1"/>
    <xf numFmtId="0" fontId="7" fillId="6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00"/>
  <sheetViews>
    <sheetView showGridLines="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6" sqref="B6:D6"/>
    </sheetView>
  </sheetViews>
  <sheetFormatPr defaultColWidth="14.44140625" defaultRowHeight="15" customHeight="1"/>
  <cols>
    <col min="1" max="1" width="8" customWidth="1"/>
    <col min="2" max="2" width="28.44140625" customWidth="1"/>
    <col min="3" max="3" width="6.88671875" customWidth="1"/>
    <col min="4" max="4" width="14.88671875" customWidth="1"/>
    <col min="5" max="5" width="29.88671875" customWidth="1"/>
    <col min="6" max="8" width="11.44140625" customWidth="1"/>
    <col min="9" max="9" width="14.88671875" customWidth="1"/>
    <col min="10" max="10" width="16.88671875" customWidth="1"/>
    <col min="11" max="11" width="13.88671875" customWidth="1"/>
    <col min="12" max="12" width="18.88671875" customWidth="1"/>
    <col min="13" max="13" width="14.109375" customWidth="1"/>
    <col min="14" max="14" width="9.6640625" customWidth="1"/>
    <col min="15" max="15" width="8.6640625" customWidth="1"/>
    <col min="16" max="16" width="8.33203125" customWidth="1"/>
    <col min="17" max="17" width="2" customWidth="1"/>
    <col min="18" max="18" width="7.88671875" customWidth="1"/>
    <col min="19" max="20" width="8" customWidth="1"/>
    <col min="21" max="21" width="10.88671875" customWidth="1"/>
    <col min="22" max="22" width="2" customWidth="1"/>
    <col min="23" max="25" width="6.5546875" customWidth="1"/>
    <col min="26" max="26" width="13.88671875" customWidth="1"/>
    <col min="27" max="27" width="2" customWidth="1"/>
    <col min="28" max="28" width="8.6640625" customWidth="1"/>
    <col min="29" max="29" width="9" customWidth="1"/>
    <col min="30" max="31" width="6.33203125" customWidth="1"/>
    <col min="32" max="32" width="2" customWidth="1"/>
    <col min="33" max="33" width="12.109375" customWidth="1"/>
    <col min="34" max="34" width="7.44140625" customWidth="1"/>
    <col min="35" max="36" width="8.5546875" customWidth="1"/>
    <col min="37" max="38" width="7.44140625" customWidth="1"/>
    <col min="39" max="39" width="5.5546875" customWidth="1"/>
    <col min="40" max="40" width="7.44140625" customWidth="1"/>
    <col min="41" max="42" width="5.5546875" customWidth="1"/>
    <col min="43" max="43" width="8" customWidth="1"/>
    <col min="44" max="44" width="13.88671875" customWidth="1"/>
    <col min="45" max="45" width="8" customWidth="1"/>
  </cols>
  <sheetData>
    <row r="1" spans="1:45" ht="5.25" customHeight="1">
      <c r="F1" s="1"/>
      <c r="G1" s="1"/>
      <c r="H1" s="1"/>
      <c r="I1" s="1"/>
      <c r="J1" s="2"/>
      <c r="K1" s="2"/>
      <c r="L1" s="2"/>
      <c r="M1" s="3"/>
      <c r="N1" s="2"/>
      <c r="O1" s="2"/>
      <c r="P1" s="4"/>
      <c r="Q1" s="1"/>
      <c r="V1" s="1"/>
      <c r="AA1" s="1"/>
      <c r="AF1" s="1"/>
    </row>
    <row r="2" spans="1:45" ht="25.5" customHeight="1">
      <c r="A2" s="5"/>
      <c r="B2" s="314" t="s">
        <v>0</v>
      </c>
      <c r="C2" s="315"/>
      <c r="D2" s="315"/>
      <c r="E2" s="316"/>
      <c r="F2" s="6"/>
      <c r="G2" s="6"/>
      <c r="H2" s="6"/>
      <c r="I2" s="6"/>
      <c r="J2" s="5"/>
      <c r="K2" s="5"/>
      <c r="L2" s="5"/>
      <c r="M2" s="7"/>
      <c r="N2" s="5"/>
      <c r="O2" s="5"/>
      <c r="P2" s="5"/>
      <c r="Q2" s="6" t="s">
        <v>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 t="s">
        <v>1</v>
      </c>
      <c r="AG2" s="317" t="s">
        <v>2</v>
      </c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2"/>
      <c r="AS2" s="5"/>
    </row>
    <row r="3" spans="1:45" ht="18" customHeight="1">
      <c r="B3" s="318" t="s">
        <v>3</v>
      </c>
      <c r="C3" s="311"/>
      <c r="D3" s="311"/>
      <c r="E3" s="319"/>
      <c r="F3" s="8"/>
      <c r="G3" s="8"/>
      <c r="H3" s="8"/>
      <c r="I3" s="8"/>
      <c r="M3" s="3"/>
      <c r="P3" s="4"/>
      <c r="Q3" s="9"/>
      <c r="V3" s="1"/>
      <c r="AA3" s="1"/>
      <c r="AF3" s="9"/>
      <c r="AG3" s="10" t="s">
        <v>4</v>
      </c>
      <c r="AH3" s="11" t="s">
        <v>5</v>
      </c>
      <c r="AI3" s="12" t="s">
        <v>6</v>
      </c>
      <c r="AJ3" s="12" t="s">
        <v>7</v>
      </c>
      <c r="AK3" s="12" t="s">
        <v>8</v>
      </c>
      <c r="AL3" s="12" t="s">
        <v>9</v>
      </c>
      <c r="AM3" s="12" t="s">
        <v>10</v>
      </c>
      <c r="AN3" s="12" t="s">
        <v>11</v>
      </c>
      <c r="AO3" s="12" t="s">
        <v>12</v>
      </c>
      <c r="AP3" s="13"/>
      <c r="AQ3" s="10" t="s">
        <v>13</v>
      </c>
      <c r="AR3" s="10" t="s">
        <v>14</v>
      </c>
      <c r="AS3" s="14"/>
    </row>
    <row r="4" spans="1:45" ht="15" customHeight="1">
      <c r="B4" s="320" t="s">
        <v>15</v>
      </c>
      <c r="C4" s="322" t="s">
        <v>313</v>
      </c>
      <c r="D4" s="323"/>
      <c r="E4" s="324"/>
      <c r="F4" s="1"/>
      <c r="G4" s="1"/>
      <c r="H4" s="1"/>
      <c r="I4" s="1"/>
      <c r="M4" s="3"/>
      <c r="P4" s="4"/>
      <c r="Q4" s="1"/>
      <c r="V4" s="1"/>
      <c r="AA4" s="1"/>
      <c r="AF4" s="1"/>
    </row>
    <row r="5" spans="1:45" ht="15" customHeight="1">
      <c r="B5" s="321"/>
      <c r="C5" s="325"/>
      <c r="D5" s="326"/>
      <c r="E5" s="327"/>
      <c r="F5" s="1"/>
      <c r="G5" s="1"/>
      <c r="H5" s="1"/>
      <c r="I5" s="1"/>
      <c r="M5" s="3"/>
      <c r="P5" s="4"/>
      <c r="Q5" s="1"/>
      <c r="V5" s="1"/>
      <c r="AA5" s="1"/>
      <c r="AF5" s="1"/>
    </row>
    <row r="6" spans="1:45" ht="18" customHeight="1">
      <c r="B6" s="310" t="s">
        <v>16</v>
      </c>
      <c r="C6" s="311"/>
      <c r="D6" s="312"/>
      <c r="E6" s="15">
        <v>44082</v>
      </c>
      <c r="F6" s="1"/>
      <c r="G6" s="1"/>
      <c r="H6" s="1"/>
      <c r="I6" s="1"/>
      <c r="M6" s="3"/>
      <c r="P6" s="4"/>
      <c r="Q6" s="1"/>
      <c r="V6" s="1"/>
      <c r="AA6" s="1"/>
      <c r="AF6" s="1"/>
      <c r="AG6" s="16" t="s">
        <v>17</v>
      </c>
      <c r="AH6" s="17"/>
      <c r="AI6" s="18"/>
      <c r="AJ6" s="18"/>
      <c r="AK6" s="18"/>
      <c r="AL6" s="18"/>
      <c r="AM6" s="18"/>
      <c r="AN6" s="18"/>
      <c r="AO6" s="18"/>
      <c r="AP6" s="19"/>
      <c r="AQ6" s="16"/>
      <c r="AR6" s="16"/>
    </row>
    <row r="7" spans="1:45" ht="21" customHeight="1">
      <c r="B7" s="313" t="s">
        <v>18</v>
      </c>
      <c r="C7" s="311"/>
      <c r="D7" s="312"/>
      <c r="E7" s="20" t="s">
        <v>19</v>
      </c>
      <c r="F7" s="1"/>
      <c r="G7" s="1"/>
      <c r="H7" s="21">
        <v>444</v>
      </c>
      <c r="I7" s="1"/>
      <c r="M7" s="3"/>
      <c r="P7" s="4"/>
      <c r="Q7" s="1"/>
      <c r="V7" s="1"/>
      <c r="AA7" s="1"/>
      <c r="AF7" s="1"/>
      <c r="AG7" s="16" t="s">
        <v>20</v>
      </c>
      <c r="AH7" s="22"/>
      <c r="AI7" s="23"/>
      <c r="AJ7" s="23"/>
      <c r="AK7" s="23"/>
      <c r="AL7" s="23"/>
      <c r="AM7" s="23"/>
      <c r="AN7" s="23"/>
      <c r="AO7" s="23"/>
      <c r="AP7" s="24"/>
      <c r="AQ7" s="16"/>
      <c r="AR7" s="16"/>
    </row>
    <row r="8" spans="1:45" ht="17.25" customHeight="1">
      <c r="A8" s="25"/>
      <c r="B8" s="26" t="s">
        <v>21</v>
      </c>
      <c r="C8" s="27"/>
      <c r="D8" s="27"/>
      <c r="E8" s="28" t="s">
        <v>22</v>
      </c>
      <c r="F8" s="1"/>
      <c r="G8" s="1"/>
      <c r="H8" s="1"/>
      <c r="I8" s="1"/>
      <c r="J8" s="25"/>
      <c r="K8" s="25"/>
      <c r="L8" s="25"/>
      <c r="M8" s="3"/>
      <c r="N8" s="25"/>
      <c r="O8" s="25"/>
      <c r="P8" s="4"/>
      <c r="Q8" s="1"/>
      <c r="R8" s="25"/>
      <c r="S8" s="25"/>
      <c r="T8" s="25"/>
      <c r="U8" s="25"/>
      <c r="V8" s="1"/>
      <c r="W8" s="25"/>
      <c r="X8" s="25"/>
      <c r="Y8" s="25"/>
      <c r="Z8" s="25"/>
      <c r="AA8" s="1"/>
      <c r="AB8" s="25"/>
      <c r="AC8" s="25"/>
      <c r="AD8" s="25"/>
      <c r="AE8" s="25"/>
      <c r="AF8" s="1"/>
      <c r="AG8" s="16" t="s">
        <v>23</v>
      </c>
      <c r="AH8" s="22"/>
      <c r="AI8" s="23"/>
      <c r="AJ8" s="23"/>
      <c r="AK8" s="23"/>
      <c r="AL8" s="23"/>
      <c r="AM8" s="23"/>
      <c r="AN8" s="23"/>
      <c r="AO8" s="23"/>
      <c r="AP8" s="24"/>
      <c r="AQ8" s="16"/>
      <c r="AR8" s="16"/>
      <c r="AS8" s="25"/>
    </row>
    <row r="9" spans="1:45" ht="17.25" customHeight="1">
      <c r="A9" s="25"/>
      <c r="B9" s="26" t="s">
        <v>24</v>
      </c>
      <c r="C9" s="27"/>
      <c r="D9" s="27"/>
      <c r="E9" s="29">
        <v>0.63900000000000001</v>
      </c>
      <c r="F9" s="14"/>
      <c r="G9" s="30"/>
      <c r="H9" s="1"/>
      <c r="I9" s="1"/>
      <c r="J9" s="25"/>
      <c r="K9" s="25"/>
      <c r="L9" s="25"/>
      <c r="M9" s="3"/>
      <c r="N9" s="25"/>
      <c r="O9" s="25"/>
      <c r="P9" s="4"/>
      <c r="Q9" s="1"/>
      <c r="R9" s="25"/>
      <c r="S9" s="25"/>
      <c r="T9" s="25"/>
      <c r="U9" s="25"/>
      <c r="V9" s="1"/>
      <c r="W9" s="25"/>
      <c r="X9" s="25"/>
      <c r="Y9" s="25"/>
      <c r="Z9" s="25"/>
      <c r="AA9" s="1"/>
      <c r="AB9" s="25"/>
      <c r="AC9" s="25"/>
      <c r="AD9" s="25"/>
      <c r="AE9" s="25"/>
      <c r="AF9" s="1"/>
      <c r="AG9" s="16" t="s">
        <v>25</v>
      </c>
      <c r="AH9" s="22"/>
      <c r="AI9" s="23"/>
      <c r="AJ9" s="23"/>
      <c r="AK9" s="23"/>
      <c r="AL9" s="23"/>
      <c r="AM9" s="23"/>
      <c r="AN9" s="23"/>
      <c r="AO9" s="23"/>
      <c r="AP9" s="24"/>
      <c r="AQ9" s="16"/>
      <c r="AR9" s="16"/>
      <c r="AS9" s="25"/>
    </row>
    <row r="10" spans="1:45" ht="21" customHeight="1">
      <c r="A10" s="25"/>
      <c r="B10" s="26" t="s">
        <v>26</v>
      </c>
      <c r="C10" s="27"/>
      <c r="D10" s="27"/>
      <c r="E10" s="29">
        <v>0.63900000000000001</v>
      </c>
      <c r="F10" s="31"/>
      <c r="G10" s="1"/>
      <c r="H10" s="1"/>
      <c r="I10" s="1"/>
      <c r="J10" s="25"/>
      <c r="K10" s="25"/>
      <c r="L10" s="25"/>
      <c r="M10" s="3"/>
      <c r="N10" s="25"/>
      <c r="O10" s="25"/>
      <c r="P10" s="4"/>
      <c r="Q10" s="1"/>
      <c r="R10" s="25"/>
      <c r="S10" s="25"/>
      <c r="T10" s="25"/>
      <c r="U10" s="25"/>
      <c r="V10" s="1"/>
      <c r="W10" s="25"/>
      <c r="X10" s="25"/>
      <c r="Y10" s="25"/>
      <c r="Z10" s="25"/>
      <c r="AA10" s="1"/>
      <c r="AB10" s="25"/>
      <c r="AC10" s="25"/>
      <c r="AD10" s="25"/>
      <c r="AE10" s="25"/>
      <c r="AF10" s="1"/>
      <c r="AG10" s="16" t="s">
        <v>27</v>
      </c>
      <c r="AH10" s="22"/>
      <c r="AI10" s="23"/>
      <c r="AJ10" s="23"/>
      <c r="AK10" s="23"/>
      <c r="AL10" s="23"/>
      <c r="AM10" s="23"/>
      <c r="AN10" s="23"/>
      <c r="AO10" s="23"/>
      <c r="AP10" s="24"/>
      <c r="AQ10" s="16"/>
      <c r="AR10" s="16"/>
      <c r="AS10" s="25"/>
    </row>
    <row r="11" spans="1:45" ht="17.25" customHeight="1">
      <c r="A11" s="25"/>
      <c r="B11" s="26" t="s">
        <v>28</v>
      </c>
      <c r="C11" s="27"/>
      <c r="D11" s="27"/>
      <c r="E11" s="32">
        <v>0.25694444444444448</v>
      </c>
      <c r="F11" s="1"/>
      <c r="G11" s="1"/>
      <c r="H11" s="1"/>
      <c r="I11" s="1"/>
      <c r="J11" s="25"/>
      <c r="K11" s="25"/>
      <c r="L11" s="25"/>
      <c r="M11" s="3"/>
      <c r="N11" s="25"/>
      <c r="O11" s="25"/>
      <c r="P11" s="4"/>
      <c r="Q11" s="1"/>
      <c r="R11" s="25"/>
      <c r="S11" s="25"/>
      <c r="T11" s="25"/>
      <c r="U11" s="25"/>
      <c r="V11" s="1"/>
      <c r="W11" s="25"/>
      <c r="X11" s="25"/>
      <c r="Y11" s="25"/>
      <c r="Z11" s="25"/>
      <c r="AA11" s="1"/>
      <c r="AB11" s="25"/>
      <c r="AC11" s="25"/>
      <c r="AD11" s="25"/>
      <c r="AE11" s="25"/>
      <c r="AF11" s="1"/>
      <c r="AG11" s="16" t="s">
        <v>29</v>
      </c>
      <c r="AH11" s="22"/>
      <c r="AI11" s="23"/>
      <c r="AJ11" s="23"/>
      <c r="AK11" s="23"/>
      <c r="AL11" s="23"/>
      <c r="AM11" s="23"/>
      <c r="AN11" s="23"/>
      <c r="AO11" s="23"/>
      <c r="AP11" s="24"/>
      <c r="AQ11" s="16"/>
      <c r="AR11" s="16"/>
      <c r="AS11" s="25"/>
    </row>
    <row r="12" spans="1:45" ht="17.25" customHeight="1">
      <c r="A12" s="25"/>
      <c r="B12" s="26" t="s">
        <v>30</v>
      </c>
      <c r="C12" s="27"/>
      <c r="D12" s="27"/>
      <c r="E12" s="33" t="s">
        <v>31</v>
      </c>
      <c r="F12" s="1"/>
      <c r="G12" s="1"/>
      <c r="H12" s="1"/>
      <c r="I12" s="1"/>
      <c r="J12" s="25"/>
      <c r="K12" s="25"/>
      <c r="L12" s="25"/>
      <c r="M12" s="3"/>
      <c r="N12" s="25"/>
      <c r="O12" s="25"/>
      <c r="P12" s="4"/>
      <c r="Q12" s="1"/>
      <c r="R12" s="25"/>
      <c r="S12" s="25"/>
      <c r="T12" s="25"/>
      <c r="U12" s="25"/>
      <c r="V12" s="1"/>
      <c r="W12" s="25"/>
      <c r="X12" s="25"/>
      <c r="Y12" s="25"/>
      <c r="Z12" s="25"/>
      <c r="AA12" s="1"/>
      <c r="AB12" s="25"/>
      <c r="AC12" s="25"/>
      <c r="AD12" s="25"/>
      <c r="AE12" s="25"/>
      <c r="AF12" s="1"/>
      <c r="AG12" s="16" t="s">
        <v>32</v>
      </c>
      <c r="AH12" s="22"/>
      <c r="AI12" s="23"/>
      <c r="AJ12" s="23"/>
      <c r="AK12" s="23"/>
      <c r="AL12" s="23"/>
      <c r="AM12" s="23"/>
      <c r="AN12" s="23"/>
      <c r="AO12" s="23"/>
      <c r="AP12" s="24"/>
      <c r="AQ12" s="16"/>
      <c r="AR12" s="16"/>
      <c r="AS12" s="25"/>
    </row>
    <row r="13" spans="1:45" ht="17.25" customHeight="1">
      <c r="A13" s="25"/>
      <c r="B13" s="26" t="s">
        <v>33</v>
      </c>
      <c r="C13" s="27"/>
      <c r="D13" s="27"/>
      <c r="E13" s="34">
        <v>13</v>
      </c>
      <c r="F13" s="1"/>
      <c r="G13" s="1"/>
      <c r="H13" s="1"/>
      <c r="I13" s="1"/>
      <c r="J13" s="25"/>
      <c r="K13" s="25"/>
      <c r="L13" s="25"/>
      <c r="M13" s="3"/>
      <c r="N13" s="25"/>
      <c r="O13" s="25"/>
      <c r="P13" s="4"/>
      <c r="Q13" s="1"/>
      <c r="R13" s="25"/>
      <c r="S13" s="25"/>
      <c r="T13" s="25"/>
      <c r="U13" s="25"/>
      <c r="V13" s="1"/>
      <c r="W13" s="25"/>
      <c r="X13" s="25"/>
      <c r="Y13" s="25"/>
      <c r="Z13" s="25"/>
      <c r="AA13" s="1"/>
      <c r="AB13" s="25"/>
      <c r="AC13" s="25"/>
      <c r="AD13" s="25"/>
      <c r="AE13" s="25"/>
      <c r="AF13" s="1"/>
      <c r="AG13" s="16" t="s">
        <v>34</v>
      </c>
      <c r="AH13" s="22"/>
      <c r="AI13" s="23"/>
      <c r="AJ13" s="23"/>
      <c r="AK13" s="23"/>
      <c r="AL13" s="23"/>
      <c r="AM13" s="23"/>
      <c r="AN13" s="23"/>
      <c r="AO13" s="23"/>
      <c r="AP13" s="24"/>
      <c r="AQ13" s="16"/>
      <c r="AR13" s="16"/>
      <c r="AS13" s="25"/>
    </row>
    <row r="14" spans="1:45" ht="17.25" customHeight="1">
      <c r="A14" s="25"/>
      <c r="B14" s="26" t="s">
        <v>35</v>
      </c>
      <c r="C14" s="27"/>
      <c r="D14" s="27"/>
      <c r="E14" s="34">
        <v>20</v>
      </c>
      <c r="F14" s="1"/>
      <c r="G14" s="1"/>
      <c r="H14" s="1"/>
      <c r="I14" s="1"/>
      <c r="J14" s="25"/>
      <c r="K14" s="25"/>
      <c r="L14" s="25"/>
      <c r="M14" s="3"/>
      <c r="N14" s="25"/>
      <c r="O14" s="25"/>
      <c r="P14" s="4"/>
      <c r="Q14" s="1"/>
      <c r="R14" s="25"/>
      <c r="S14" s="25"/>
      <c r="T14" s="25"/>
      <c r="U14" s="25"/>
      <c r="V14" s="1"/>
      <c r="W14" s="25"/>
      <c r="X14" s="25"/>
      <c r="Y14" s="25"/>
      <c r="Z14" s="25"/>
      <c r="AA14" s="1"/>
      <c r="AB14" s="25"/>
      <c r="AC14" s="25"/>
      <c r="AD14" s="25"/>
      <c r="AE14" s="25"/>
      <c r="AF14" s="1"/>
      <c r="AG14" s="16" t="s">
        <v>36</v>
      </c>
      <c r="AH14" s="22"/>
      <c r="AI14" s="23"/>
      <c r="AJ14" s="23"/>
      <c r="AK14" s="23"/>
      <c r="AL14" s="23"/>
      <c r="AM14" s="23"/>
      <c r="AN14" s="23"/>
      <c r="AO14" s="23"/>
      <c r="AP14" s="24"/>
      <c r="AQ14" s="16"/>
      <c r="AR14" s="16"/>
      <c r="AS14" s="25"/>
    </row>
    <row r="15" spans="1:45" ht="17.25" customHeight="1">
      <c r="A15" s="25"/>
      <c r="B15" s="26" t="s">
        <v>37</v>
      </c>
      <c r="C15" s="27"/>
      <c r="D15" s="27"/>
      <c r="E15" s="35"/>
      <c r="F15" s="1"/>
      <c r="G15" s="1"/>
      <c r="H15" s="1"/>
      <c r="I15" s="1"/>
      <c r="J15" s="25"/>
      <c r="K15" s="25"/>
      <c r="L15" s="25"/>
      <c r="M15" s="3"/>
      <c r="N15" s="25"/>
      <c r="O15" s="25"/>
      <c r="P15" s="4"/>
      <c r="Q15" s="1"/>
      <c r="R15" s="25"/>
      <c r="S15" s="25"/>
      <c r="T15" s="25"/>
      <c r="U15" s="25"/>
      <c r="V15" s="1"/>
      <c r="W15" s="25"/>
      <c r="X15" s="25"/>
      <c r="Y15" s="25"/>
      <c r="Z15" s="25"/>
      <c r="AA15" s="1"/>
      <c r="AB15" s="25"/>
      <c r="AC15" s="25"/>
      <c r="AD15" s="25"/>
      <c r="AE15" s="25"/>
      <c r="AF15" s="1"/>
      <c r="AG15" s="16" t="s">
        <v>38</v>
      </c>
      <c r="AH15" s="22"/>
      <c r="AI15" s="23"/>
      <c r="AJ15" s="23"/>
      <c r="AK15" s="23"/>
      <c r="AL15" s="23"/>
      <c r="AM15" s="23"/>
      <c r="AN15" s="23"/>
      <c r="AO15" s="23"/>
      <c r="AP15" s="24"/>
      <c r="AQ15" s="16"/>
      <c r="AR15" s="16"/>
      <c r="AS15" s="25"/>
    </row>
    <row r="16" spans="1:45" ht="14.25" customHeight="1">
      <c r="A16" s="25"/>
      <c r="B16" s="36"/>
      <c r="C16" s="16"/>
      <c r="D16" s="16"/>
      <c r="F16" s="1"/>
      <c r="G16" s="1"/>
      <c r="H16" s="1"/>
      <c r="I16" s="1"/>
      <c r="J16" s="25"/>
      <c r="K16" s="25"/>
      <c r="L16" s="25"/>
      <c r="M16" s="3"/>
      <c r="N16" s="25"/>
      <c r="O16" s="25"/>
      <c r="P16" s="4"/>
      <c r="Q16" s="1"/>
      <c r="R16" s="25"/>
      <c r="S16" s="25"/>
      <c r="T16" s="25"/>
      <c r="U16" s="25"/>
      <c r="V16" s="1"/>
      <c r="W16" s="25"/>
      <c r="X16" s="25"/>
      <c r="Y16" s="25"/>
      <c r="Z16" s="25"/>
      <c r="AA16" s="1"/>
      <c r="AB16" s="25"/>
      <c r="AC16" s="25"/>
      <c r="AD16" s="25"/>
      <c r="AE16" s="25"/>
      <c r="AF16" s="1"/>
      <c r="AG16" s="16" t="s">
        <v>39</v>
      </c>
      <c r="AH16" s="22"/>
      <c r="AI16" s="23"/>
      <c r="AJ16" s="23"/>
      <c r="AK16" s="23"/>
      <c r="AL16" s="23"/>
      <c r="AM16" s="23"/>
      <c r="AN16" s="23"/>
      <c r="AO16" s="23"/>
      <c r="AP16" s="24"/>
      <c r="AQ16" s="16"/>
      <c r="AR16" s="16"/>
      <c r="AS16" s="25"/>
    </row>
    <row r="17" spans="1:45" ht="14.25" customHeight="1">
      <c r="A17" s="25"/>
      <c r="B17" s="37" t="s">
        <v>40</v>
      </c>
      <c r="C17" s="38"/>
      <c r="D17" s="38"/>
      <c r="E17" s="39"/>
      <c r="F17" s="1"/>
      <c r="G17" s="1"/>
      <c r="H17" s="1"/>
      <c r="I17" s="1"/>
      <c r="J17" s="25"/>
      <c r="K17" s="25"/>
      <c r="L17" s="25"/>
      <c r="M17" s="3"/>
      <c r="N17" s="25"/>
      <c r="O17" s="25"/>
      <c r="P17" s="4"/>
      <c r="Q17" s="1"/>
      <c r="R17" s="25"/>
      <c r="S17" s="25"/>
      <c r="T17" s="25"/>
      <c r="U17" s="25"/>
      <c r="V17" s="1"/>
      <c r="W17" s="25"/>
      <c r="X17" s="25"/>
      <c r="Y17" s="25"/>
      <c r="Z17" s="25"/>
      <c r="AA17" s="1"/>
      <c r="AB17" s="25"/>
      <c r="AC17" s="25"/>
      <c r="AD17" s="25"/>
      <c r="AE17" s="25"/>
      <c r="AF17" s="1"/>
      <c r="AG17" s="16" t="s">
        <v>41</v>
      </c>
      <c r="AH17" s="22"/>
      <c r="AI17" s="23"/>
      <c r="AJ17" s="23"/>
      <c r="AK17" s="23"/>
      <c r="AL17" s="23"/>
      <c r="AM17" s="23"/>
      <c r="AN17" s="23"/>
      <c r="AO17" s="23"/>
      <c r="AP17" s="24"/>
      <c r="AQ17" s="16"/>
      <c r="AR17" s="16"/>
      <c r="AS17" s="25"/>
    </row>
    <row r="18" spans="1:45" ht="17.25" customHeight="1">
      <c r="A18" s="25"/>
      <c r="B18" s="26" t="s">
        <v>42</v>
      </c>
      <c r="C18" s="27"/>
      <c r="D18" s="27"/>
      <c r="E18" s="40">
        <f>+E27+E28+E29+E30+E38+E42+E43+E44+E45+E46+E47+E48+E49</f>
        <v>0</v>
      </c>
      <c r="F18" s="1"/>
      <c r="G18" s="1"/>
      <c r="H18" s="1"/>
      <c r="I18" s="1"/>
      <c r="J18" s="25"/>
      <c r="K18" s="25"/>
      <c r="L18" s="25"/>
      <c r="M18" s="3"/>
      <c r="N18" s="25"/>
      <c r="O18" s="25"/>
      <c r="P18" s="4"/>
      <c r="Q18" s="1"/>
      <c r="R18" s="25"/>
      <c r="S18" s="25"/>
      <c r="T18" s="25"/>
      <c r="U18" s="25"/>
      <c r="V18" s="1"/>
      <c r="W18" s="25"/>
      <c r="X18" s="25"/>
      <c r="Y18" s="25"/>
      <c r="Z18" s="25"/>
      <c r="AA18" s="1"/>
      <c r="AB18" s="25"/>
      <c r="AC18" s="25"/>
      <c r="AD18" s="25"/>
      <c r="AE18" s="25"/>
      <c r="AF18" s="1"/>
      <c r="AG18" s="16" t="s">
        <v>43</v>
      </c>
      <c r="AH18" s="22"/>
      <c r="AI18" s="23"/>
      <c r="AJ18" s="23"/>
      <c r="AK18" s="23"/>
      <c r="AL18" s="23"/>
      <c r="AM18" s="23"/>
      <c r="AN18" s="23"/>
      <c r="AO18" s="23"/>
      <c r="AP18" s="24"/>
      <c r="AQ18" s="16"/>
      <c r="AR18" s="16"/>
      <c r="AS18" s="25"/>
    </row>
    <row r="19" spans="1:45" ht="17.25" customHeight="1">
      <c r="A19" s="25"/>
      <c r="B19" s="26" t="s">
        <v>44</v>
      </c>
      <c r="C19" s="27"/>
      <c r="D19" s="27"/>
      <c r="E19" s="40">
        <f>E32+E33+E34</f>
        <v>0</v>
      </c>
      <c r="F19" s="1"/>
      <c r="G19" s="1"/>
      <c r="H19" s="1"/>
      <c r="I19" s="1"/>
      <c r="J19" s="25"/>
      <c r="K19" s="25"/>
      <c r="L19" s="25"/>
      <c r="M19" s="3"/>
      <c r="N19" s="25"/>
      <c r="O19" s="25"/>
      <c r="P19" s="4"/>
      <c r="Q19" s="1"/>
      <c r="R19" s="25"/>
      <c r="S19" s="25"/>
      <c r="T19" s="25"/>
      <c r="U19" s="25"/>
      <c r="V19" s="1"/>
      <c r="W19" s="25"/>
      <c r="X19" s="25"/>
      <c r="Y19" s="25"/>
      <c r="Z19" s="25"/>
      <c r="AA19" s="1"/>
      <c r="AB19" s="25"/>
      <c r="AC19" s="25"/>
      <c r="AD19" s="25"/>
      <c r="AE19" s="25"/>
      <c r="AF19" s="1"/>
      <c r="AG19" s="16" t="s">
        <v>45</v>
      </c>
      <c r="AH19" s="22"/>
      <c r="AI19" s="23"/>
      <c r="AJ19" s="23"/>
      <c r="AK19" s="23"/>
      <c r="AL19" s="23"/>
      <c r="AM19" s="23"/>
      <c r="AN19" s="23"/>
      <c r="AO19" s="23"/>
      <c r="AP19" s="24"/>
      <c r="AQ19" s="16"/>
      <c r="AR19" s="16"/>
      <c r="AS19" s="25"/>
    </row>
    <row r="20" spans="1:45" ht="17.25" customHeight="1">
      <c r="A20" s="25"/>
      <c r="B20" s="26" t="s">
        <v>46</v>
      </c>
      <c r="C20" s="27"/>
      <c r="D20" s="27"/>
      <c r="E20" s="40">
        <f>E31</f>
        <v>0</v>
      </c>
      <c r="F20" s="1"/>
      <c r="G20" s="1"/>
      <c r="H20" s="1"/>
      <c r="I20" s="1"/>
      <c r="J20" s="25"/>
      <c r="K20" s="25"/>
      <c r="L20" s="25"/>
      <c r="M20" s="3"/>
      <c r="N20" s="25"/>
      <c r="O20" s="25"/>
      <c r="P20" s="4"/>
      <c r="Q20" s="1"/>
      <c r="R20" s="25"/>
      <c r="S20" s="25"/>
      <c r="T20" s="25"/>
      <c r="U20" s="25"/>
      <c r="V20" s="1"/>
      <c r="W20" s="25"/>
      <c r="X20" s="25"/>
      <c r="Y20" s="25"/>
      <c r="Z20" s="25"/>
      <c r="AA20" s="1"/>
      <c r="AB20" s="25"/>
      <c r="AC20" s="25"/>
      <c r="AD20" s="25"/>
      <c r="AE20" s="25"/>
      <c r="AF20" s="1"/>
      <c r="AG20" s="16" t="s">
        <v>47</v>
      </c>
      <c r="AH20" s="22"/>
      <c r="AI20" s="23"/>
      <c r="AJ20" s="23"/>
      <c r="AK20" s="23"/>
      <c r="AL20" s="23"/>
      <c r="AM20" s="23"/>
      <c r="AN20" s="23"/>
      <c r="AO20" s="23"/>
      <c r="AP20" s="24"/>
      <c r="AQ20" s="16"/>
      <c r="AR20" s="16"/>
      <c r="AS20" s="25"/>
    </row>
    <row r="21" spans="1:45" ht="17.25" customHeight="1">
      <c r="A21" s="25"/>
      <c r="B21" s="26" t="s">
        <v>48</v>
      </c>
      <c r="C21" s="27"/>
      <c r="D21" s="27"/>
      <c r="E21" s="40">
        <f>E36+E37</f>
        <v>0</v>
      </c>
      <c r="F21" s="1"/>
      <c r="G21" s="1"/>
      <c r="H21" s="1"/>
      <c r="I21" s="1"/>
      <c r="J21" s="25"/>
      <c r="K21" s="25"/>
      <c r="L21" s="25"/>
      <c r="M21" s="3"/>
      <c r="N21" s="25"/>
      <c r="O21" s="25"/>
      <c r="P21" s="4"/>
      <c r="Q21" s="1"/>
      <c r="R21" s="25"/>
      <c r="S21" s="25"/>
      <c r="T21" s="25"/>
      <c r="U21" s="25"/>
      <c r="V21" s="1"/>
      <c r="W21" s="25"/>
      <c r="X21" s="25"/>
      <c r="Y21" s="25"/>
      <c r="Z21" s="25"/>
      <c r="AA21" s="1"/>
      <c r="AB21" s="25"/>
      <c r="AC21" s="25"/>
      <c r="AD21" s="25"/>
      <c r="AE21" s="25"/>
      <c r="AF21" s="1"/>
      <c r="AG21" s="16" t="s">
        <v>49</v>
      </c>
      <c r="AH21" s="22"/>
      <c r="AI21" s="23"/>
      <c r="AJ21" s="23"/>
      <c r="AK21" s="23"/>
      <c r="AL21" s="23"/>
      <c r="AM21" s="23"/>
      <c r="AN21" s="23"/>
      <c r="AO21" s="23"/>
      <c r="AP21" s="24"/>
      <c r="AQ21" s="16"/>
      <c r="AR21" s="16"/>
      <c r="AS21" s="25"/>
    </row>
    <row r="22" spans="1:45" ht="17.25" customHeight="1">
      <c r="A22" s="25"/>
      <c r="B22" s="26" t="s">
        <v>50</v>
      </c>
      <c r="C22" s="27"/>
      <c r="D22" s="27"/>
      <c r="E22" s="40">
        <f>E35</f>
        <v>0</v>
      </c>
      <c r="F22" s="1"/>
      <c r="G22" s="1"/>
      <c r="H22" s="1"/>
      <c r="I22" s="1"/>
      <c r="J22" s="25"/>
      <c r="K22" s="25"/>
      <c r="L22" s="25"/>
      <c r="M22" s="3"/>
      <c r="N22" s="25"/>
      <c r="O22" s="25"/>
      <c r="P22" s="4"/>
      <c r="Q22" s="1"/>
      <c r="R22" s="25"/>
      <c r="S22" s="25"/>
      <c r="T22" s="25"/>
      <c r="U22" s="25"/>
      <c r="V22" s="1"/>
      <c r="W22" s="25"/>
      <c r="X22" s="25"/>
      <c r="Y22" s="25"/>
      <c r="Z22" s="25"/>
      <c r="AA22" s="1"/>
      <c r="AB22" s="25"/>
      <c r="AC22" s="25"/>
      <c r="AD22" s="25"/>
      <c r="AE22" s="25"/>
      <c r="AF22" s="1"/>
      <c r="AG22" s="16" t="s">
        <v>51</v>
      </c>
      <c r="AH22" s="22"/>
      <c r="AI22" s="23"/>
      <c r="AJ22" s="23"/>
      <c r="AK22" s="23"/>
      <c r="AL22" s="23"/>
      <c r="AM22" s="23"/>
      <c r="AN22" s="23"/>
      <c r="AO22" s="23"/>
      <c r="AP22" s="24"/>
      <c r="AQ22" s="16"/>
      <c r="AR22" s="16"/>
      <c r="AS22" s="25"/>
    </row>
    <row r="23" spans="1:45" ht="17.25" customHeight="1">
      <c r="A23" s="25"/>
      <c r="B23" s="26" t="s">
        <v>52</v>
      </c>
      <c r="C23" s="27"/>
      <c r="D23" s="27"/>
      <c r="E23" s="40">
        <f>E40+E41+E39</f>
        <v>0</v>
      </c>
      <c r="F23" s="1"/>
      <c r="G23" s="1"/>
      <c r="H23" s="1"/>
      <c r="I23" s="1"/>
      <c r="J23" s="25"/>
      <c r="K23" s="25"/>
      <c r="L23" s="25"/>
      <c r="M23" s="3"/>
      <c r="N23" s="25"/>
      <c r="O23" s="25"/>
      <c r="P23" s="4"/>
      <c r="Q23" s="1"/>
      <c r="R23" s="25"/>
      <c r="S23" s="25"/>
      <c r="T23" s="25"/>
      <c r="U23" s="25"/>
      <c r="V23" s="1"/>
      <c r="W23" s="25"/>
      <c r="X23" s="25"/>
      <c r="Y23" s="25"/>
      <c r="Z23" s="25"/>
      <c r="AA23" s="1"/>
      <c r="AB23" s="25"/>
      <c r="AC23" s="25"/>
      <c r="AD23" s="25"/>
      <c r="AE23" s="25"/>
      <c r="AF23" s="1"/>
      <c r="AG23" s="16" t="s">
        <v>53</v>
      </c>
      <c r="AH23" s="22"/>
      <c r="AI23" s="23"/>
      <c r="AJ23" s="23"/>
      <c r="AK23" s="23"/>
      <c r="AL23" s="23"/>
      <c r="AM23" s="23"/>
      <c r="AN23" s="23"/>
      <c r="AO23" s="23"/>
      <c r="AP23" s="24"/>
      <c r="AQ23" s="16"/>
      <c r="AR23" s="16"/>
      <c r="AS23" s="25"/>
    </row>
    <row r="24" spans="1:45" ht="18" customHeight="1">
      <c r="A24" s="25"/>
      <c r="B24" s="41" t="s">
        <v>54</v>
      </c>
      <c r="C24" s="42"/>
      <c r="D24" s="42"/>
      <c r="E24" s="43">
        <f>SUM(E18:E23)</f>
        <v>0</v>
      </c>
      <c r="F24" s="1"/>
      <c r="G24" s="1"/>
      <c r="H24" s="1"/>
      <c r="I24" s="1"/>
      <c r="J24" s="25"/>
      <c r="K24" s="25"/>
      <c r="L24" s="25"/>
      <c r="M24" s="3"/>
      <c r="N24" s="25"/>
      <c r="O24" s="25"/>
      <c r="P24" s="4"/>
      <c r="Q24" s="1"/>
      <c r="R24" s="25"/>
      <c r="S24" s="25"/>
      <c r="T24" s="25"/>
      <c r="U24" s="25"/>
      <c r="V24" s="1"/>
      <c r="W24" s="25"/>
      <c r="X24" s="25"/>
      <c r="Y24" s="25"/>
      <c r="Z24" s="25"/>
      <c r="AA24" s="1"/>
      <c r="AB24" s="25"/>
      <c r="AC24" s="25"/>
      <c r="AD24" s="25"/>
      <c r="AE24" s="25"/>
      <c r="AF24" s="1"/>
      <c r="AG24" s="16" t="s">
        <v>55</v>
      </c>
      <c r="AH24" s="22"/>
      <c r="AI24" s="23"/>
      <c r="AJ24" s="23"/>
      <c r="AK24" s="23"/>
      <c r="AL24" s="23"/>
      <c r="AM24" s="23"/>
      <c r="AN24" s="23"/>
      <c r="AO24" s="23"/>
      <c r="AP24" s="24"/>
      <c r="AQ24" s="16"/>
      <c r="AR24" s="16"/>
      <c r="AS24" s="25"/>
    </row>
    <row r="25" spans="1:45" ht="15" customHeight="1">
      <c r="A25" s="25"/>
      <c r="B25" s="14"/>
      <c r="C25" s="14"/>
      <c r="D25" s="14"/>
      <c r="E25" s="14"/>
      <c r="F25" s="1"/>
      <c r="G25" s="1"/>
      <c r="H25" s="1"/>
      <c r="I25" s="1"/>
      <c r="J25" s="25"/>
      <c r="K25" s="25"/>
      <c r="L25" s="25"/>
      <c r="M25" s="3"/>
      <c r="N25" s="25"/>
      <c r="O25" s="25"/>
      <c r="P25" s="4"/>
      <c r="Q25" s="1"/>
      <c r="R25" s="25"/>
      <c r="S25" s="25"/>
      <c r="T25" s="25"/>
      <c r="U25" s="25"/>
      <c r="V25" s="1"/>
      <c r="W25" s="25"/>
      <c r="X25" s="25"/>
      <c r="Y25" s="25"/>
      <c r="Z25" s="25"/>
      <c r="AA25" s="1"/>
      <c r="AB25" s="25"/>
      <c r="AC25" s="25"/>
      <c r="AD25" s="25"/>
      <c r="AE25" s="25"/>
      <c r="AF25" s="1"/>
      <c r="AG25" s="16" t="s">
        <v>56</v>
      </c>
      <c r="AH25" s="22"/>
      <c r="AI25" s="23"/>
      <c r="AJ25" s="23"/>
      <c r="AK25" s="23"/>
      <c r="AL25" s="23"/>
      <c r="AM25" s="23"/>
      <c r="AN25" s="23"/>
      <c r="AO25" s="23"/>
      <c r="AP25" s="24"/>
      <c r="AQ25" s="16"/>
      <c r="AR25" s="16"/>
      <c r="AS25" s="25"/>
    </row>
    <row r="26" spans="1:45" ht="34.5" customHeight="1">
      <c r="A26" s="44" t="s">
        <v>57</v>
      </c>
      <c r="B26" s="45" t="s">
        <v>58</v>
      </c>
      <c r="C26" s="46"/>
      <c r="D26" s="46"/>
      <c r="E26" s="47" t="s">
        <v>59</v>
      </c>
      <c r="F26" s="48" t="s">
        <v>60</v>
      </c>
      <c r="G26" s="47" t="s">
        <v>61</v>
      </c>
      <c r="H26" s="48" t="s">
        <v>62</v>
      </c>
      <c r="I26" s="47" t="s">
        <v>63</v>
      </c>
      <c r="J26" s="47" t="s">
        <v>64</v>
      </c>
      <c r="K26" s="47" t="s">
        <v>65</v>
      </c>
      <c r="L26" s="49" t="s">
        <v>66</v>
      </c>
      <c r="M26" s="50" t="s">
        <v>67</v>
      </c>
      <c r="N26" s="25"/>
      <c r="O26" s="25"/>
      <c r="P26" s="4"/>
      <c r="Q26" s="1"/>
      <c r="R26" s="25"/>
      <c r="S26" s="25"/>
      <c r="T26" s="25"/>
      <c r="U26" s="25"/>
      <c r="V26" s="1"/>
      <c r="W26" s="25"/>
      <c r="X26" s="25"/>
      <c r="Y26" s="25"/>
      <c r="Z26" s="25"/>
      <c r="AA26" s="1"/>
      <c r="AB26" s="25"/>
      <c r="AC26" s="25"/>
      <c r="AD26" s="25"/>
      <c r="AE26" s="25"/>
      <c r="AF26" s="1"/>
      <c r="AG26" s="16" t="s">
        <v>68</v>
      </c>
      <c r="AH26" s="22"/>
      <c r="AI26" s="23"/>
      <c r="AJ26" s="23"/>
      <c r="AK26" s="23"/>
      <c r="AL26" s="23"/>
      <c r="AM26" s="23"/>
      <c r="AN26" s="23"/>
      <c r="AO26" s="23"/>
      <c r="AP26" s="24"/>
      <c r="AQ26" s="16"/>
      <c r="AR26" s="16"/>
      <c r="AS26" s="25"/>
    </row>
    <row r="27" spans="1:45" ht="18" customHeight="1">
      <c r="A27" s="51">
        <v>1</v>
      </c>
      <c r="B27" s="27" t="s">
        <v>69</v>
      </c>
      <c r="C27" s="27"/>
      <c r="D27" s="27"/>
      <c r="E27" s="52"/>
      <c r="F27" s="53">
        <f>+Score!B17</f>
        <v>0</v>
      </c>
      <c r="G27" s="53"/>
      <c r="H27" s="53">
        <f t="shared" ref="H27:H47" si="0">F27-G27</f>
        <v>0</v>
      </c>
      <c r="I27" s="54">
        <f t="shared" ref="I27:I45" si="1">F27-G27</f>
        <v>0</v>
      </c>
      <c r="J27" s="55" t="e">
        <f t="shared" ref="J27:J49" si="2">I27/E27</f>
        <v>#DIV/0!</v>
      </c>
      <c r="K27" s="56" t="e">
        <f t="shared" ref="K27:K49" si="3">(I27-G27)/E27</f>
        <v>#DIV/0!</v>
      </c>
      <c r="L27" s="57">
        <f>E10*36</f>
        <v>23.004000000000001</v>
      </c>
      <c r="M27" s="58">
        <f t="shared" ref="M27:M31" si="4">L27/36</f>
        <v>0.63900000000000001</v>
      </c>
      <c r="N27" s="25"/>
      <c r="O27" s="25"/>
      <c r="P27" s="4"/>
      <c r="Q27" s="1"/>
      <c r="R27" s="25"/>
      <c r="S27" s="25"/>
      <c r="T27" s="25"/>
      <c r="U27" s="25"/>
      <c r="V27" s="1"/>
      <c r="W27" s="25"/>
      <c r="X27" s="25"/>
      <c r="Y27" s="25"/>
      <c r="Z27" s="25"/>
      <c r="AA27" s="1"/>
      <c r="AB27" s="25"/>
      <c r="AC27" s="25"/>
      <c r="AD27" s="25"/>
      <c r="AE27" s="25"/>
      <c r="AF27" s="1"/>
      <c r="AG27" s="16" t="s">
        <v>70</v>
      </c>
      <c r="AH27" s="22"/>
      <c r="AI27" s="23"/>
      <c r="AJ27" s="23"/>
      <c r="AK27" s="23"/>
      <c r="AL27" s="23"/>
      <c r="AM27" s="23"/>
      <c r="AN27" s="23"/>
      <c r="AO27" s="23"/>
      <c r="AP27" s="24"/>
      <c r="AQ27" s="16"/>
      <c r="AR27" s="16"/>
      <c r="AS27" s="25"/>
    </row>
    <row r="28" spans="1:45" ht="18" customHeight="1">
      <c r="A28" s="51">
        <v>2</v>
      </c>
      <c r="B28" s="27" t="s">
        <v>71</v>
      </c>
      <c r="C28" s="27"/>
      <c r="D28" s="27"/>
      <c r="E28" s="52"/>
      <c r="F28" s="53">
        <f>Score!C17</f>
        <v>0</v>
      </c>
      <c r="G28" s="53"/>
      <c r="H28" s="53">
        <f t="shared" si="0"/>
        <v>0</v>
      </c>
      <c r="I28" s="54">
        <f t="shared" si="1"/>
        <v>0</v>
      </c>
      <c r="J28" s="55" t="e">
        <f t="shared" si="2"/>
        <v>#DIV/0!</v>
      </c>
      <c r="K28" s="56" t="e">
        <f t="shared" si="3"/>
        <v>#DIV/0!</v>
      </c>
      <c r="L28" s="59">
        <f>E10*36</f>
        <v>23.004000000000001</v>
      </c>
      <c r="M28" s="58">
        <f t="shared" si="4"/>
        <v>0.63900000000000001</v>
      </c>
      <c r="N28" s="25"/>
      <c r="O28" s="25"/>
      <c r="P28" s="4"/>
      <c r="Q28" s="1"/>
      <c r="R28" s="25"/>
      <c r="S28" s="25"/>
      <c r="T28" s="25"/>
      <c r="U28" s="25"/>
      <c r="V28" s="1"/>
      <c r="W28" s="25"/>
      <c r="X28" s="25"/>
      <c r="Y28" s="25"/>
      <c r="Z28" s="25"/>
      <c r="AA28" s="1"/>
      <c r="AB28" s="25"/>
      <c r="AC28" s="25"/>
      <c r="AD28" s="25"/>
      <c r="AE28" s="25"/>
      <c r="AF28" s="1"/>
      <c r="AG28" s="16" t="s">
        <v>72</v>
      </c>
      <c r="AH28" s="22"/>
      <c r="AI28" s="23"/>
      <c r="AJ28" s="23"/>
      <c r="AK28" s="23"/>
      <c r="AL28" s="23"/>
      <c r="AM28" s="23"/>
      <c r="AN28" s="23"/>
      <c r="AO28" s="23"/>
      <c r="AP28" s="24"/>
      <c r="AQ28" s="16"/>
      <c r="AR28" s="16"/>
      <c r="AS28" s="25"/>
    </row>
    <row r="29" spans="1:45" ht="18" customHeight="1">
      <c r="A29" s="51">
        <v>3</v>
      </c>
      <c r="B29" s="27" t="s">
        <v>73</v>
      </c>
      <c r="C29" s="27"/>
      <c r="D29" s="27"/>
      <c r="E29" s="53"/>
      <c r="F29" s="53">
        <f>Score!D17</f>
        <v>0</v>
      </c>
      <c r="G29" s="53"/>
      <c r="H29" s="53">
        <f t="shared" si="0"/>
        <v>0</v>
      </c>
      <c r="I29" s="54">
        <f t="shared" si="1"/>
        <v>0</v>
      </c>
      <c r="J29" s="55" t="e">
        <f t="shared" si="2"/>
        <v>#DIV/0!</v>
      </c>
      <c r="K29" s="56" t="e">
        <f t="shared" si="3"/>
        <v>#DIV/0!</v>
      </c>
      <c r="L29" s="57">
        <f>E10*36</f>
        <v>23.004000000000001</v>
      </c>
      <c r="M29" s="58">
        <f t="shared" si="4"/>
        <v>0.63900000000000001</v>
      </c>
      <c r="N29" s="25"/>
      <c r="O29" s="25"/>
      <c r="P29" s="4"/>
      <c r="Q29" s="1"/>
      <c r="R29" s="25"/>
      <c r="S29" s="25"/>
      <c r="T29" s="25"/>
      <c r="U29" s="25"/>
      <c r="V29" s="1"/>
      <c r="W29" s="25"/>
      <c r="X29" s="25"/>
      <c r="Y29" s="25"/>
      <c r="Z29" s="25"/>
      <c r="AA29" s="1"/>
      <c r="AB29" s="25"/>
      <c r="AC29" s="25"/>
      <c r="AD29" s="25"/>
      <c r="AE29" s="25"/>
      <c r="AF29" s="1"/>
      <c r="AG29" s="16" t="s">
        <v>74</v>
      </c>
      <c r="AH29" s="22"/>
      <c r="AI29" s="23"/>
      <c r="AJ29" s="23"/>
      <c r="AK29" s="23"/>
      <c r="AL29" s="23"/>
      <c r="AM29" s="23"/>
      <c r="AN29" s="23"/>
      <c r="AO29" s="23"/>
      <c r="AP29" s="24"/>
      <c r="AQ29" s="16"/>
      <c r="AR29" s="16"/>
      <c r="AS29" s="25"/>
    </row>
    <row r="30" spans="1:45" ht="18" customHeight="1">
      <c r="A30" s="51">
        <v>4</v>
      </c>
      <c r="B30" s="27" t="s">
        <v>75</v>
      </c>
      <c r="C30" s="27"/>
      <c r="D30" s="27"/>
      <c r="E30" s="60"/>
      <c r="F30" s="53">
        <f>Score!E17</f>
        <v>0</v>
      </c>
      <c r="G30" s="53"/>
      <c r="H30" s="53">
        <f t="shared" si="0"/>
        <v>0</v>
      </c>
      <c r="I30" s="54">
        <f t="shared" si="1"/>
        <v>0</v>
      </c>
      <c r="J30" s="55" t="e">
        <f t="shared" si="2"/>
        <v>#DIV/0!</v>
      </c>
      <c r="K30" s="56" t="e">
        <f t="shared" si="3"/>
        <v>#DIV/0!</v>
      </c>
      <c r="L30" s="57">
        <f>E10*36</f>
        <v>23.004000000000001</v>
      </c>
      <c r="M30" s="58">
        <f t="shared" si="4"/>
        <v>0.63900000000000001</v>
      </c>
      <c r="N30" s="25"/>
      <c r="O30" s="25"/>
      <c r="P30" s="4"/>
      <c r="Q30" s="1"/>
      <c r="R30" s="25"/>
      <c r="S30" s="25"/>
      <c r="T30" s="25"/>
      <c r="U30" s="25"/>
      <c r="V30" s="1"/>
      <c r="W30" s="25"/>
      <c r="X30" s="25"/>
      <c r="Y30" s="25"/>
      <c r="Z30" s="25"/>
      <c r="AA30" s="1"/>
      <c r="AB30" s="25"/>
      <c r="AC30" s="25"/>
      <c r="AD30" s="25"/>
      <c r="AE30" s="25"/>
      <c r="AF30" s="1"/>
      <c r="AG30" s="16"/>
      <c r="AH30" s="22"/>
      <c r="AI30" s="23"/>
      <c r="AJ30" s="23"/>
      <c r="AK30" s="23"/>
      <c r="AL30" s="23"/>
      <c r="AM30" s="23"/>
      <c r="AN30" s="23"/>
      <c r="AO30" s="23"/>
      <c r="AP30" s="24"/>
      <c r="AQ30" s="16"/>
      <c r="AR30" s="16"/>
      <c r="AS30" s="25"/>
    </row>
    <row r="31" spans="1:45" ht="18" customHeight="1">
      <c r="A31" s="51">
        <v>5</v>
      </c>
      <c r="B31" s="27" t="s">
        <v>76</v>
      </c>
      <c r="C31" s="27"/>
      <c r="D31" s="27"/>
      <c r="E31" s="52"/>
      <c r="F31" s="53">
        <f>Score!F17</f>
        <v>0</v>
      </c>
      <c r="G31" s="53"/>
      <c r="H31" s="53">
        <f t="shared" si="0"/>
        <v>0</v>
      </c>
      <c r="I31" s="54">
        <f t="shared" si="1"/>
        <v>0</v>
      </c>
      <c r="J31" s="55" t="e">
        <f t="shared" si="2"/>
        <v>#DIV/0!</v>
      </c>
      <c r="K31" s="56" t="e">
        <f t="shared" si="3"/>
        <v>#DIV/0!</v>
      </c>
      <c r="L31" s="57">
        <v>21.5</v>
      </c>
      <c r="M31" s="58">
        <f t="shared" si="4"/>
        <v>0.59722222222222221</v>
      </c>
      <c r="N31" s="25"/>
      <c r="O31" s="25"/>
      <c r="P31" s="4"/>
      <c r="Q31" s="1"/>
      <c r="R31" s="25"/>
      <c r="S31" s="25"/>
      <c r="T31" s="25"/>
      <c r="U31" s="25"/>
      <c r="V31" s="1"/>
      <c r="W31" s="25"/>
      <c r="X31" s="25"/>
      <c r="Y31" s="25"/>
      <c r="Z31" s="25"/>
      <c r="AA31" s="1"/>
      <c r="AB31" s="25"/>
      <c r="AC31" s="25"/>
      <c r="AD31" s="25"/>
      <c r="AE31" s="25"/>
      <c r="AF31" s="1"/>
      <c r="AG31" s="16"/>
      <c r="AH31" s="22"/>
      <c r="AI31" s="23"/>
      <c r="AJ31" s="23"/>
      <c r="AK31" s="23"/>
      <c r="AL31" s="23"/>
      <c r="AM31" s="23"/>
      <c r="AN31" s="23"/>
      <c r="AO31" s="23"/>
      <c r="AP31" s="24"/>
      <c r="AQ31" s="16"/>
      <c r="AR31" s="16"/>
      <c r="AS31" s="25"/>
    </row>
    <row r="32" spans="1:45" ht="18" customHeight="1">
      <c r="A32" s="51">
        <v>6</v>
      </c>
      <c r="B32" s="27" t="s">
        <v>77</v>
      </c>
      <c r="C32" s="27"/>
      <c r="D32" s="27"/>
      <c r="E32" s="53"/>
      <c r="F32" s="53">
        <f>Score!G17</f>
        <v>0</v>
      </c>
      <c r="G32" s="53"/>
      <c r="H32" s="53">
        <f t="shared" si="0"/>
        <v>0</v>
      </c>
      <c r="I32" s="54">
        <f t="shared" si="1"/>
        <v>0</v>
      </c>
      <c r="J32" s="55" t="e">
        <f t="shared" si="2"/>
        <v>#DIV/0!</v>
      </c>
      <c r="K32" s="56" t="e">
        <f t="shared" si="3"/>
        <v>#DIV/0!</v>
      </c>
      <c r="L32" s="57">
        <v>20</v>
      </c>
      <c r="M32" s="58">
        <f t="shared" ref="M32:M34" si="5">L32/25</f>
        <v>0.8</v>
      </c>
      <c r="N32" s="25"/>
      <c r="O32" s="25"/>
      <c r="P32" s="4"/>
      <c r="Q32" s="1"/>
      <c r="R32" s="25"/>
      <c r="S32" s="25"/>
      <c r="T32" s="25"/>
      <c r="U32" s="25"/>
      <c r="V32" s="1"/>
      <c r="W32" s="25"/>
      <c r="X32" s="25"/>
      <c r="Y32" s="25"/>
      <c r="Z32" s="25"/>
      <c r="AA32" s="1"/>
      <c r="AB32" s="25"/>
      <c r="AC32" s="25"/>
      <c r="AD32" s="25"/>
      <c r="AE32" s="25"/>
      <c r="AF32" s="1"/>
      <c r="AG32" s="61"/>
      <c r="AH32" s="62"/>
      <c r="AI32" s="63"/>
      <c r="AJ32" s="63"/>
      <c r="AK32" s="63"/>
      <c r="AL32" s="63"/>
      <c r="AM32" s="63"/>
      <c r="AN32" s="63"/>
      <c r="AO32" s="63"/>
      <c r="AP32" s="64"/>
      <c r="AQ32" s="61"/>
      <c r="AR32" s="61"/>
      <c r="AS32" s="25"/>
    </row>
    <row r="33" spans="1:45" ht="18" customHeight="1">
      <c r="A33" s="51">
        <v>7</v>
      </c>
      <c r="B33" s="27" t="s">
        <v>78</v>
      </c>
      <c r="C33" s="27"/>
      <c r="D33" s="27"/>
      <c r="E33" s="53"/>
      <c r="F33" s="53">
        <v>0</v>
      </c>
      <c r="G33" s="53"/>
      <c r="H33" s="53">
        <f t="shared" si="0"/>
        <v>0</v>
      </c>
      <c r="I33" s="54">
        <f t="shared" si="1"/>
        <v>0</v>
      </c>
      <c r="J33" s="55" t="e">
        <f t="shared" si="2"/>
        <v>#DIV/0!</v>
      </c>
      <c r="K33" s="56" t="e">
        <f t="shared" si="3"/>
        <v>#DIV/0!</v>
      </c>
      <c r="L33" s="57">
        <v>20</v>
      </c>
      <c r="M33" s="58">
        <f t="shared" si="5"/>
        <v>0.8</v>
      </c>
      <c r="N33" s="25"/>
      <c r="O33" s="25"/>
      <c r="P33" s="4"/>
      <c r="Q33" s="1"/>
      <c r="R33" s="25"/>
      <c r="S33" s="25"/>
      <c r="T33" s="25"/>
      <c r="U33" s="25"/>
      <c r="V33" s="1"/>
      <c r="W33" s="25"/>
      <c r="X33" s="25"/>
      <c r="Y33" s="25"/>
      <c r="Z33" s="25"/>
      <c r="AA33" s="1"/>
      <c r="AB33" s="25"/>
      <c r="AC33" s="25"/>
      <c r="AD33" s="25"/>
      <c r="AE33" s="25"/>
      <c r="AF33" s="1"/>
      <c r="AG33" s="65" t="s">
        <v>79</v>
      </c>
      <c r="AH33" s="66">
        <f t="shared" ref="AH33:AP33" si="6">SUM(AH6:AH32)</f>
        <v>0</v>
      </c>
      <c r="AI33" s="66">
        <f t="shared" si="6"/>
        <v>0</v>
      </c>
      <c r="AJ33" s="66">
        <f t="shared" si="6"/>
        <v>0</v>
      </c>
      <c r="AK33" s="66">
        <f t="shared" si="6"/>
        <v>0</v>
      </c>
      <c r="AL33" s="66">
        <f t="shared" si="6"/>
        <v>0</v>
      </c>
      <c r="AM33" s="66">
        <f t="shared" si="6"/>
        <v>0</v>
      </c>
      <c r="AN33" s="66">
        <f t="shared" si="6"/>
        <v>0</v>
      </c>
      <c r="AO33" s="66">
        <f t="shared" si="6"/>
        <v>0</v>
      </c>
      <c r="AP33" s="66">
        <f t="shared" si="6"/>
        <v>0</v>
      </c>
      <c r="AQ33" s="67"/>
      <c r="AR33" s="67"/>
      <c r="AS33" s="25"/>
    </row>
    <row r="34" spans="1:45" ht="18" customHeight="1">
      <c r="A34" s="51">
        <v>8</v>
      </c>
      <c r="B34" s="27" t="s">
        <v>80</v>
      </c>
      <c r="C34" s="27"/>
      <c r="D34" s="27"/>
      <c r="E34" s="53"/>
      <c r="F34" s="53">
        <f>Score!H17</f>
        <v>0</v>
      </c>
      <c r="G34" s="53"/>
      <c r="H34" s="53">
        <f t="shared" si="0"/>
        <v>0</v>
      </c>
      <c r="I34" s="54">
        <f t="shared" si="1"/>
        <v>0</v>
      </c>
      <c r="J34" s="55" t="e">
        <f t="shared" si="2"/>
        <v>#DIV/0!</v>
      </c>
      <c r="K34" s="56" t="e">
        <f t="shared" si="3"/>
        <v>#DIV/0!</v>
      </c>
      <c r="L34" s="57">
        <v>20</v>
      </c>
      <c r="M34" s="58">
        <f t="shared" si="5"/>
        <v>0.8</v>
      </c>
      <c r="N34" s="25"/>
      <c r="O34" s="25"/>
      <c r="P34" s="4"/>
      <c r="Q34" s="1"/>
      <c r="R34" s="25"/>
      <c r="S34" s="25"/>
      <c r="T34" s="25"/>
      <c r="U34" s="25"/>
      <c r="V34" s="1"/>
      <c r="W34" s="25"/>
      <c r="X34" s="25"/>
      <c r="Y34" s="25"/>
      <c r="Z34" s="25"/>
      <c r="AA34" s="1"/>
      <c r="AB34" s="25"/>
      <c r="AC34" s="25"/>
      <c r="AD34" s="25"/>
      <c r="AE34" s="25"/>
      <c r="AF34" s="1"/>
      <c r="AG34" s="25"/>
      <c r="AH34" s="25" t="s">
        <v>81</v>
      </c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</row>
    <row r="35" spans="1:45" ht="18" customHeight="1">
      <c r="A35" s="51">
        <v>9</v>
      </c>
      <c r="B35" s="27" t="s">
        <v>82</v>
      </c>
      <c r="C35" s="27"/>
      <c r="D35" s="27"/>
      <c r="E35" s="53"/>
      <c r="F35" s="53">
        <f>+Score!M17</f>
        <v>0</v>
      </c>
      <c r="G35" s="53"/>
      <c r="H35" s="53">
        <f t="shared" si="0"/>
        <v>0</v>
      </c>
      <c r="I35" s="54">
        <f t="shared" si="1"/>
        <v>0</v>
      </c>
      <c r="J35" s="55" t="e">
        <f t="shared" si="2"/>
        <v>#DIV/0!</v>
      </c>
      <c r="K35" s="56" t="e">
        <f t="shared" si="3"/>
        <v>#DIV/0!</v>
      </c>
      <c r="L35" s="57">
        <f>E10*34</f>
        <v>21.725999999999999</v>
      </c>
      <c r="M35" s="58">
        <f>L35/36</f>
        <v>0.60349999999999993</v>
      </c>
      <c r="N35" s="25"/>
      <c r="O35" s="25"/>
      <c r="P35" s="4"/>
      <c r="Q35" s="1"/>
      <c r="R35" s="25"/>
      <c r="S35" s="25"/>
      <c r="T35" s="25"/>
      <c r="U35" s="25"/>
      <c r="V35" s="1"/>
      <c r="W35" s="25"/>
      <c r="X35" s="25"/>
      <c r="Y35" s="25"/>
      <c r="Z35" s="25"/>
      <c r="AA35" s="1"/>
      <c r="AB35" s="25"/>
      <c r="AC35" s="25"/>
      <c r="AD35" s="25"/>
      <c r="AE35" s="25"/>
      <c r="AF35" s="1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</row>
    <row r="36" spans="1:45" ht="18" customHeight="1">
      <c r="A36" s="51">
        <v>10</v>
      </c>
      <c r="B36" s="27" t="s">
        <v>83</v>
      </c>
      <c r="C36" s="27"/>
      <c r="D36" s="27"/>
      <c r="E36" s="53"/>
      <c r="F36" s="53">
        <v>0</v>
      </c>
      <c r="G36" s="53"/>
      <c r="H36" s="53">
        <f t="shared" si="0"/>
        <v>0</v>
      </c>
      <c r="I36" s="54">
        <f t="shared" si="1"/>
        <v>0</v>
      </c>
      <c r="J36" s="55" t="e">
        <f t="shared" si="2"/>
        <v>#DIV/0!</v>
      </c>
      <c r="K36" s="56" t="e">
        <f t="shared" si="3"/>
        <v>#DIV/0!</v>
      </c>
      <c r="L36" s="57">
        <f>E10*17</f>
        <v>10.863</v>
      </c>
      <c r="M36" s="58">
        <f t="shared" ref="M36:M37" si="7">L36/17</f>
        <v>0.63900000000000001</v>
      </c>
      <c r="N36" s="25"/>
      <c r="O36" s="25"/>
      <c r="P36" s="4"/>
      <c r="Q36" s="1"/>
      <c r="R36" s="25"/>
      <c r="S36" s="25"/>
      <c r="T36" s="25"/>
      <c r="U36" s="25"/>
      <c r="V36" s="1"/>
      <c r="W36" s="25"/>
      <c r="X36" s="25"/>
      <c r="Y36" s="25"/>
      <c r="Z36" s="25"/>
      <c r="AA36" s="1"/>
      <c r="AB36" s="25"/>
      <c r="AC36" s="25"/>
      <c r="AD36" s="25"/>
      <c r="AE36" s="25"/>
      <c r="AF36" s="1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</row>
    <row r="37" spans="1:45" ht="18" customHeight="1">
      <c r="A37" s="51">
        <v>11</v>
      </c>
      <c r="B37" s="27" t="s">
        <v>84</v>
      </c>
      <c r="C37" s="27"/>
      <c r="D37" s="27"/>
      <c r="E37" s="53"/>
      <c r="F37" s="53">
        <f>Score!O17</f>
        <v>0</v>
      </c>
      <c r="G37" s="53"/>
      <c r="H37" s="53">
        <f t="shared" si="0"/>
        <v>0</v>
      </c>
      <c r="I37" s="54">
        <f t="shared" si="1"/>
        <v>0</v>
      </c>
      <c r="J37" s="55" t="e">
        <f t="shared" si="2"/>
        <v>#DIV/0!</v>
      </c>
      <c r="K37" s="56" t="e">
        <f t="shared" si="3"/>
        <v>#DIV/0!</v>
      </c>
      <c r="L37" s="57">
        <f>E10*17</f>
        <v>10.863</v>
      </c>
      <c r="M37" s="58">
        <f t="shared" si="7"/>
        <v>0.63900000000000001</v>
      </c>
      <c r="N37" s="25"/>
      <c r="O37" s="25"/>
      <c r="P37" s="4"/>
      <c r="Q37" s="1"/>
      <c r="R37" s="25"/>
      <c r="S37" s="25"/>
      <c r="T37" s="25"/>
      <c r="U37" s="25"/>
      <c r="V37" s="1"/>
      <c r="W37" s="25"/>
      <c r="X37" s="25"/>
      <c r="Y37" s="25"/>
      <c r="Z37" s="25"/>
      <c r="AA37" s="1"/>
      <c r="AB37" s="25"/>
      <c r="AC37" s="25"/>
      <c r="AD37" s="25"/>
      <c r="AE37" s="25"/>
      <c r="AF37" s="1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</row>
    <row r="38" spans="1:45" ht="18" customHeight="1">
      <c r="A38" s="51">
        <v>12</v>
      </c>
      <c r="B38" s="27" t="s">
        <v>85</v>
      </c>
      <c r="C38" s="27"/>
      <c r="D38" s="27"/>
      <c r="E38" s="53"/>
      <c r="F38" s="53">
        <f>Score!P17</f>
        <v>0</v>
      </c>
      <c r="G38" s="53"/>
      <c r="H38" s="53">
        <f t="shared" si="0"/>
        <v>0</v>
      </c>
      <c r="I38" s="54">
        <f t="shared" si="1"/>
        <v>0</v>
      </c>
      <c r="J38" s="55" t="e">
        <f t="shared" si="2"/>
        <v>#DIV/0!</v>
      </c>
      <c r="K38" s="56" t="e">
        <f t="shared" si="3"/>
        <v>#DIV/0!</v>
      </c>
      <c r="L38" s="57">
        <f>E10*36</f>
        <v>23.004000000000001</v>
      </c>
      <c r="M38" s="58">
        <f>L38/36</f>
        <v>0.63900000000000001</v>
      </c>
      <c r="N38" s="25"/>
      <c r="O38" s="25"/>
      <c r="P38" s="4"/>
      <c r="Q38" s="1"/>
      <c r="R38" s="25"/>
      <c r="S38" s="25"/>
      <c r="T38" s="25"/>
      <c r="U38" s="25"/>
      <c r="V38" s="1"/>
      <c r="W38" s="25"/>
      <c r="X38" s="25"/>
      <c r="Y38" s="25"/>
      <c r="Z38" s="25"/>
      <c r="AA38" s="1"/>
      <c r="AB38" s="25"/>
      <c r="AC38" s="25"/>
      <c r="AD38" s="25"/>
      <c r="AE38" s="25"/>
      <c r="AF38" s="1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</row>
    <row r="39" spans="1:45" ht="18" customHeight="1">
      <c r="A39" s="51">
        <v>13</v>
      </c>
      <c r="B39" s="27" t="s">
        <v>86</v>
      </c>
      <c r="C39" s="27"/>
      <c r="D39" s="27"/>
      <c r="E39" s="53"/>
      <c r="F39" s="53">
        <f>Score!Q17</f>
        <v>0</v>
      </c>
      <c r="G39" s="53"/>
      <c r="H39" s="53">
        <f t="shared" si="0"/>
        <v>0</v>
      </c>
      <c r="I39" s="54">
        <f t="shared" si="1"/>
        <v>0</v>
      </c>
      <c r="J39" s="55" t="e">
        <f t="shared" si="2"/>
        <v>#DIV/0!</v>
      </c>
      <c r="K39" s="56" t="e">
        <f t="shared" si="3"/>
        <v>#DIV/0!</v>
      </c>
      <c r="L39" s="57">
        <v>16.5</v>
      </c>
      <c r="M39" s="58">
        <f t="shared" ref="M39:M41" si="8">L39/30</f>
        <v>0.55000000000000004</v>
      </c>
      <c r="N39" s="25"/>
      <c r="O39" s="25"/>
      <c r="P39" s="4"/>
      <c r="Q39" s="1"/>
      <c r="R39" s="25"/>
      <c r="S39" s="25"/>
      <c r="T39" s="25"/>
      <c r="U39" s="25"/>
      <c r="V39" s="1"/>
      <c r="W39" s="25"/>
      <c r="X39" s="25"/>
      <c r="Y39" s="25"/>
      <c r="Z39" s="25"/>
      <c r="AA39" s="1"/>
      <c r="AB39" s="25"/>
      <c r="AC39" s="25"/>
      <c r="AD39" s="25"/>
      <c r="AE39" s="25"/>
      <c r="AF39" s="1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</row>
    <row r="40" spans="1:45" ht="18" customHeight="1">
      <c r="A40" s="51">
        <v>14</v>
      </c>
      <c r="B40" s="27" t="s">
        <v>87</v>
      </c>
      <c r="C40" s="27"/>
      <c r="D40" s="27"/>
      <c r="E40" s="53"/>
      <c r="F40" s="53">
        <f>Score!R17</f>
        <v>0</v>
      </c>
      <c r="G40" s="53"/>
      <c r="H40" s="53">
        <f t="shared" si="0"/>
        <v>0</v>
      </c>
      <c r="I40" s="54">
        <f t="shared" si="1"/>
        <v>0</v>
      </c>
      <c r="J40" s="55" t="e">
        <f t="shared" si="2"/>
        <v>#DIV/0!</v>
      </c>
      <c r="K40" s="56" t="e">
        <f t="shared" si="3"/>
        <v>#DIV/0!</v>
      </c>
      <c r="L40" s="57">
        <v>16.5</v>
      </c>
      <c r="M40" s="58">
        <f t="shared" si="8"/>
        <v>0.55000000000000004</v>
      </c>
      <c r="N40" s="25"/>
      <c r="O40" s="25"/>
      <c r="P40" s="4"/>
      <c r="Q40" s="1"/>
      <c r="R40" s="25"/>
      <c r="S40" s="25"/>
      <c r="T40" s="25"/>
      <c r="U40" s="25"/>
      <c r="V40" s="1"/>
      <c r="W40" s="25"/>
      <c r="X40" s="25"/>
      <c r="Y40" s="25"/>
      <c r="Z40" s="25"/>
      <c r="AA40" s="1"/>
      <c r="AB40" s="25"/>
      <c r="AC40" s="25"/>
      <c r="AD40" s="25"/>
      <c r="AE40" s="25"/>
      <c r="AF40" s="1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</row>
    <row r="41" spans="1:45" ht="18" customHeight="1">
      <c r="A41" s="51">
        <v>15</v>
      </c>
      <c r="B41" s="27" t="s">
        <v>88</v>
      </c>
      <c r="C41" s="27"/>
      <c r="D41" s="27"/>
      <c r="E41" s="53"/>
      <c r="F41" s="53">
        <f>Score!S17</f>
        <v>0</v>
      </c>
      <c r="G41" s="53"/>
      <c r="H41" s="53">
        <f t="shared" si="0"/>
        <v>0</v>
      </c>
      <c r="I41" s="54">
        <f t="shared" si="1"/>
        <v>0</v>
      </c>
      <c r="J41" s="55" t="e">
        <f t="shared" si="2"/>
        <v>#DIV/0!</v>
      </c>
      <c r="K41" s="56" t="e">
        <f t="shared" si="3"/>
        <v>#DIV/0!</v>
      </c>
      <c r="L41" s="57">
        <v>16.5</v>
      </c>
      <c r="M41" s="58">
        <f t="shared" si="8"/>
        <v>0.55000000000000004</v>
      </c>
      <c r="N41" s="25"/>
      <c r="O41" s="25"/>
      <c r="P41" s="4"/>
      <c r="Q41" s="1"/>
      <c r="R41" s="25"/>
      <c r="S41" s="25"/>
      <c r="T41" s="25"/>
      <c r="U41" s="25"/>
      <c r="V41" s="1"/>
      <c r="W41" s="25"/>
      <c r="X41" s="25"/>
      <c r="Y41" s="25"/>
      <c r="Z41" s="25"/>
      <c r="AA41" s="1"/>
      <c r="AB41" s="25"/>
      <c r="AC41" s="25"/>
      <c r="AD41" s="25"/>
      <c r="AE41" s="25"/>
      <c r="AF41" s="1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</row>
    <row r="42" spans="1:45" ht="18" customHeight="1">
      <c r="A42" s="51">
        <v>16</v>
      </c>
      <c r="B42" s="27" t="s">
        <v>89</v>
      </c>
      <c r="C42" s="27"/>
      <c r="D42" s="27"/>
      <c r="E42" s="53"/>
      <c r="F42" s="53">
        <v>0</v>
      </c>
      <c r="G42" s="53"/>
      <c r="H42" s="53">
        <f t="shared" si="0"/>
        <v>0</v>
      </c>
      <c r="I42" s="54">
        <f t="shared" si="1"/>
        <v>0</v>
      </c>
      <c r="J42" s="55" t="e">
        <f t="shared" si="2"/>
        <v>#DIV/0!</v>
      </c>
      <c r="K42" s="56" t="e">
        <f t="shared" si="3"/>
        <v>#DIV/0!</v>
      </c>
      <c r="L42" s="57"/>
      <c r="M42" s="58"/>
      <c r="N42" s="25"/>
      <c r="O42" s="25"/>
      <c r="P42" s="4"/>
      <c r="Q42" s="1"/>
      <c r="R42" s="25"/>
      <c r="S42" s="25"/>
      <c r="T42" s="25"/>
      <c r="U42" s="25"/>
      <c r="V42" s="1"/>
      <c r="W42" s="25"/>
      <c r="X42" s="25"/>
      <c r="Y42" s="25"/>
      <c r="Z42" s="25"/>
      <c r="AA42" s="1"/>
      <c r="AB42" s="25"/>
      <c r="AC42" s="25"/>
      <c r="AD42" s="25"/>
      <c r="AE42" s="25"/>
      <c r="AF42" s="1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</row>
    <row r="43" spans="1:45" ht="18" customHeight="1">
      <c r="A43" s="51">
        <v>17</v>
      </c>
      <c r="B43" s="27" t="s">
        <v>90</v>
      </c>
      <c r="C43" s="27"/>
      <c r="D43" s="27"/>
      <c r="E43" s="53"/>
      <c r="F43" s="53">
        <f>Score!L17</f>
        <v>0</v>
      </c>
      <c r="G43" s="53"/>
      <c r="H43" s="53">
        <f t="shared" si="0"/>
        <v>0</v>
      </c>
      <c r="I43" s="54">
        <f t="shared" si="1"/>
        <v>0</v>
      </c>
      <c r="J43" s="55" t="e">
        <f t="shared" si="2"/>
        <v>#DIV/0!</v>
      </c>
      <c r="K43" s="56" t="e">
        <f t="shared" si="3"/>
        <v>#DIV/0!</v>
      </c>
      <c r="L43" s="57"/>
      <c r="M43" s="58"/>
      <c r="N43" s="25"/>
      <c r="O43" s="25"/>
      <c r="P43" s="4"/>
      <c r="Q43" s="1"/>
      <c r="R43" s="25"/>
      <c r="S43" s="25"/>
      <c r="T43" s="25"/>
      <c r="U43" s="25"/>
      <c r="V43" s="1"/>
      <c r="W43" s="25"/>
      <c r="X43" s="25"/>
      <c r="Y43" s="25"/>
      <c r="Z43" s="25"/>
      <c r="AA43" s="1"/>
      <c r="AB43" s="25"/>
      <c r="AC43" s="25"/>
      <c r="AD43" s="25"/>
      <c r="AE43" s="25"/>
      <c r="AF43" s="1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</row>
    <row r="44" spans="1:45" ht="18" customHeight="1">
      <c r="A44" s="51">
        <v>18</v>
      </c>
      <c r="B44" s="27" t="s">
        <v>91</v>
      </c>
      <c r="C44" s="27"/>
      <c r="D44" s="27"/>
      <c r="E44" s="53"/>
      <c r="F44" s="53">
        <f>+Score!Y17</f>
        <v>0</v>
      </c>
      <c r="G44" s="53"/>
      <c r="H44" s="53">
        <f t="shared" si="0"/>
        <v>0</v>
      </c>
      <c r="I44" s="54">
        <f t="shared" si="1"/>
        <v>0</v>
      </c>
      <c r="J44" s="55" t="e">
        <f t="shared" si="2"/>
        <v>#DIV/0!</v>
      </c>
      <c r="K44" s="56" t="e">
        <f t="shared" si="3"/>
        <v>#DIV/0!</v>
      </c>
      <c r="L44" s="57">
        <f>E10*36</f>
        <v>23.004000000000001</v>
      </c>
      <c r="M44" s="58">
        <f>L44/36</f>
        <v>0.63900000000000001</v>
      </c>
      <c r="N44" s="25"/>
      <c r="O44" s="25"/>
      <c r="P44" s="4"/>
      <c r="Q44" s="1"/>
      <c r="R44" s="25"/>
      <c r="S44" s="25"/>
      <c r="T44" s="25"/>
      <c r="U44" s="25"/>
      <c r="V44" s="1"/>
      <c r="W44" s="25"/>
      <c r="X44" s="25"/>
      <c r="Y44" s="25"/>
      <c r="Z44" s="25"/>
      <c r="AA44" s="1"/>
      <c r="AB44" s="25"/>
      <c r="AC44" s="25"/>
      <c r="AD44" s="25"/>
      <c r="AE44" s="25"/>
      <c r="AF44" s="1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</row>
    <row r="45" spans="1:45" ht="18" customHeight="1">
      <c r="A45" s="51">
        <v>19</v>
      </c>
      <c r="B45" s="27" t="s">
        <v>92</v>
      </c>
      <c r="C45" s="27"/>
      <c r="D45" s="27"/>
      <c r="E45" s="53"/>
      <c r="F45" s="53">
        <f>+Score!J17</f>
        <v>0</v>
      </c>
      <c r="G45" s="68"/>
      <c r="H45" s="53">
        <f t="shared" si="0"/>
        <v>0</v>
      </c>
      <c r="I45" s="54">
        <f t="shared" si="1"/>
        <v>0</v>
      </c>
      <c r="J45" s="55" t="e">
        <f t="shared" si="2"/>
        <v>#DIV/0!</v>
      </c>
      <c r="K45" s="56" t="e">
        <f t="shared" si="3"/>
        <v>#DIV/0!</v>
      </c>
      <c r="L45" s="57"/>
      <c r="M45" s="58"/>
      <c r="N45" s="25"/>
      <c r="O45" s="25"/>
      <c r="P45" s="4"/>
      <c r="Q45" s="1"/>
      <c r="R45" s="25"/>
      <c r="S45" s="25"/>
      <c r="T45" s="25"/>
      <c r="U45" s="25"/>
      <c r="V45" s="1"/>
      <c r="W45" s="25"/>
      <c r="X45" s="25"/>
      <c r="Y45" s="25"/>
      <c r="Z45" s="25"/>
      <c r="AA45" s="1"/>
      <c r="AB45" s="25"/>
      <c r="AC45" s="25"/>
      <c r="AD45" s="25"/>
      <c r="AE45" s="25"/>
      <c r="AF45" s="1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</row>
    <row r="46" spans="1:45" ht="18" customHeight="1">
      <c r="A46" s="51">
        <v>20</v>
      </c>
      <c r="B46" s="27" t="s">
        <v>93</v>
      </c>
      <c r="C46" s="27"/>
      <c r="D46" s="27"/>
      <c r="E46" s="53"/>
      <c r="F46" s="53">
        <f>+Score!W17</f>
        <v>0</v>
      </c>
      <c r="G46" s="68"/>
      <c r="H46" s="53">
        <f t="shared" si="0"/>
        <v>0</v>
      </c>
      <c r="I46" s="54">
        <f>+H46</f>
        <v>0</v>
      </c>
      <c r="J46" s="55" t="e">
        <f t="shared" si="2"/>
        <v>#DIV/0!</v>
      </c>
      <c r="K46" s="56" t="e">
        <f t="shared" si="3"/>
        <v>#DIV/0!</v>
      </c>
      <c r="L46" s="57"/>
      <c r="M46" s="58"/>
      <c r="N46" s="25"/>
      <c r="O46" s="25"/>
      <c r="P46" s="4"/>
      <c r="Q46" s="1"/>
      <c r="R46" s="25"/>
      <c r="S46" s="25"/>
      <c r="T46" s="25"/>
      <c r="U46" s="25"/>
      <c r="V46" s="1"/>
      <c r="W46" s="25"/>
      <c r="X46" s="25"/>
      <c r="Y46" s="25"/>
      <c r="Z46" s="25"/>
      <c r="AA46" s="1"/>
      <c r="AB46" s="25"/>
      <c r="AC46" s="25"/>
      <c r="AD46" s="25"/>
      <c r="AE46" s="25"/>
      <c r="AF46" s="1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</row>
    <row r="47" spans="1:45" ht="18" customHeight="1">
      <c r="A47" s="51">
        <v>21</v>
      </c>
      <c r="B47" s="27" t="s">
        <v>94</v>
      </c>
      <c r="C47" s="27"/>
      <c r="D47" s="27"/>
      <c r="E47" s="53"/>
      <c r="F47" s="53">
        <f>+Score!K17</f>
        <v>0</v>
      </c>
      <c r="G47" s="68"/>
      <c r="H47" s="53">
        <f t="shared" si="0"/>
        <v>0</v>
      </c>
      <c r="I47" s="54">
        <f>F47-G47</f>
        <v>0</v>
      </c>
      <c r="J47" s="55" t="e">
        <f t="shared" si="2"/>
        <v>#DIV/0!</v>
      </c>
      <c r="K47" s="56" t="e">
        <f t="shared" si="3"/>
        <v>#DIV/0!</v>
      </c>
      <c r="L47" s="57"/>
      <c r="M47" s="58"/>
      <c r="N47" s="25"/>
      <c r="O47" s="25"/>
      <c r="P47" s="4"/>
      <c r="Q47" s="1"/>
      <c r="R47" s="25"/>
      <c r="S47" s="25"/>
      <c r="T47" s="25"/>
      <c r="U47" s="25"/>
      <c r="V47" s="1"/>
      <c r="W47" s="25"/>
      <c r="X47" s="25"/>
      <c r="Y47" s="25"/>
      <c r="Z47" s="25"/>
      <c r="AA47" s="1"/>
      <c r="AB47" s="25"/>
      <c r="AC47" s="25"/>
      <c r="AD47" s="25"/>
      <c r="AE47" s="25"/>
      <c r="AF47" s="1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</row>
    <row r="48" spans="1:45" ht="18" customHeight="1">
      <c r="A48" s="51">
        <v>22</v>
      </c>
      <c r="B48" s="27" t="s">
        <v>95</v>
      </c>
      <c r="C48" s="27"/>
      <c r="D48" s="27"/>
      <c r="E48" s="53"/>
      <c r="F48" s="53">
        <f>+Score!X17</f>
        <v>0</v>
      </c>
      <c r="G48" s="68"/>
      <c r="H48" s="53">
        <f>+F48</f>
        <v>0</v>
      </c>
      <c r="I48" s="54">
        <f>+H48</f>
        <v>0</v>
      </c>
      <c r="J48" s="55" t="e">
        <f t="shared" si="2"/>
        <v>#DIV/0!</v>
      </c>
      <c r="K48" s="56" t="e">
        <f t="shared" si="3"/>
        <v>#DIV/0!</v>
      </c>
      <c r="L48" s="57"/>
      <c r="M48" s="58"/>
      <c r="N48" s="25"/>
      <c r="O48" s="25"/>
      <c r="P48" s="4"/>
      <c r="Q48" s="1"/>
      <c r="R48" s="25"/>
      <c r="S48" s="25"/>
      <c r="T48" s="25"/>
      <c r="U48" s="25"/>
      <c r="V48" s="1"/>
      <c r="W48" s="25"/>
      <c r="X48" s="25"/>
      <c r="Y48" s="25"/>
      <c r="Z48" s="25"/>
      <c r="AA48" s="1"/>
      <c r="AB48" s="25"/>
      <c r="AC48" s="25"/>
      <c r="AD48" s="25"/>
      <c r="AE48" s="25"/>
      <c r="AF48" s="1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</row>
    <row r="49" spans="1:45" ht="18" customHeight="1">
      <c r="A49" s="51">
        <v>23</v>
      </c>
      <c r="B49" s="27" t="s">
        <v>96</v>
      </c>
      <c r="C49" s="27"/>
      <c r="D49" s="27"/>
      <c r="E49" s="53"/>
      <c r="F49" s="53">
        <f>+Score!I17</f>
        <v>0</v>
      </c>
      <c r="G49" s="68"/>
      <c r="H49" s="53">
        <f>F49-G49</f>
        <v>0</v>
      </c>
      <c r="I49" s="54">
        <f>F49-G49</f>
        <v>0</v>
      </c>
      <c r="J49" s="55" t="e">
        <f t="shared" si="2"/>
        <v>#DIV/0!</v>
      </c>
      <c r="K49" s="56" t="e">
        <f t="shared" si="3"/>
        <v>#DIV/0!</v>
      </c>
      <c r="L49" s="57"/>
      <c r="M49" s="58"/>
      <c r="N49" s="25"/>
      <c r="O49" s="25"/>
      <c r="P49" s="4"/>
      <c r="Q49" s="1"/>
      <c r="R49" s="25"/>
      <c r="S49" s="25"/>
      <c r="T49" s="25"/>
      <c r="U49" s="25"/>
      <c r="V49" s="1"/>
      <c r="W49" s="25"/>
      <c r="X49" s="25"/>
      <c r="Y49" s="25"/>
      <c r="Z49" s="25"/>
      <c r="AA49" s="1"/>
      <c r="AB49" s="25"/>
      <c r="AC49" s="25"/>
      <c r="AD49" s="25"/>
      <c r="AE49" s="25"/>
      <c r="AF49" s="1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</row>
    <row r="50" spans="1:45" ht="18" customHeight="1">
      <c r="A50" s="69">
        <v>24</v>
      </c>
      <c r="B50" s="70" t="s">
        <v>97</v>
      </c>
      <c r="C50" s="70"/>
      <c r="D50" s="70"/>
      <c r="E50" s="70">
        <f t="shared" ref="E50:K50" si="9">SUM(E27:E49)</f>
        <v>0</v>
      </c>
      <c r="F50" s="70">
        <f t="shared" si="9"/>
        <v>0</v>
      </c>
      <c r="G50" s="70">
        <f t="shared" si="9"/>
        <v>0</v>
      </c>
      <c r="H50" s="70">
        <f t="shared" si="9"/>
        <v>0</v>
      </c>
      <c r="I50" s="70">
        <f t="shared" si="9"/>
        <v>0</v>
      </c>
      <c r="J50" s="70" t="e">
        <f t="shared" si="9"/>
        <v>#DIV/0!</v>
      </c>
      <c r="K50" s="70" t="e">
        <f t="shared" si="9"/>
        <v>#DIV/0!</v>
      </c>
      <c r="L50" s="71"/>
      <c r="M50" s="72"/>
      <c r="N50" s="25"/>
      <c r="O50" s="25"/>
      <c r="P50" s="4"/>
      <c r="Q50" s="1"/>
      <c r="R50" s="25"/>
      <c r="S50" s="25"/>
      <c r="T50" s="25"/>
      <c r="U50" s="25"/>
      <c r="V50" s="1"/>
      <c r="W50" s="25"/>
      <c r="X50" s="25"/>
      <c r="Y50" s="25"/>
      <c r="Z50" s="25"/>
      <c r="AA50" s="1"/>
      <c r="AB50" s="25"/>
      <c r="AC50" s="25"/>
      <c r="AD50" s="25"/>
      <c r="AE50" s="25"/>
      <c r="AF50" s="1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</row>
    <row r="51" spans="1:45" ht="14.25" customHeight="1">
      <c r="F51" s="1"/>
      <c r="G51" s="1"/>
      <c r="H51" s="1"/>
      <c r="I51" s="1"/>
      <c r="M51" s="3"/>
      <c r="P51" s="4"/>
      <c r="Q51" s="1"/>
      <c r="V51" s="1"/>
      <c r="AA51" s="1"/>
      <c r="AF51" s="1"/>
    </row>
    <row r="52" spans="1:45" ht="33" customHeight="1">
      <c r="A52" s="73"/>
      <c r="B52" s="74"/>
      <c r="C52" s="73"/>
      <c r="D52" s="75"/>
      <c r="E52" s="75"/>
      <c r="F52" s="76"/>
      <c r="G52" s="1"/>
      <c r="H52" s="1"/>
      <c r="I52" s="1"/>
      <c r="M52" s="3"/>
      <c r="P52" s="4"/>
      <c r="Q52" s="1"/>
      <c r="V52" s="1"/>
      <c r="AA52" s="1"/>
      <c r="AF52" s="1"/>
    </row>
    <row r="53" spans="1:45" ht="36" customHeight="1">
      <c r="A53" s="77"/>
      <c r="B53" s="78"/>
      <c r="C53" s="14"/>
      <c r="D53" s="14"/>
      <c r="E53" s="79"/>
      <c r="F53" s="1"/>
      <c r="G53" s="1"/>
      <c r="H53" s="1"/>
      <c r="I53" s="1"/>
      <c r="M53" s="3"/>
      <c r="P53" s="4"/>
      <c r="Q53" s="1"/>
      <c r="V53" s="1"/>
      <c r="AA53" s="1"/>
      <c r="AF53" s="1"/>
    </row>
    <row r="54" spans="1:45" ht="14.25" customHeight="1">
      <c r="A54" s="14"/>
      <c r="B54" s="14"/>
      <c r="C54" s="14"/>
      <c r="D54" s="14"/>
      <c r="E54" s="14"/>
      <c r="F54" s="1"/>
      <c r="G54" s="1"/>
      <c r="H54" s="1"/>
      <c r="I54" s="1"/>
      <c r="M54" s="3"/>
      <c r="P54" s="4"/>
      <c r="Q54" s="1"/>
      <c r="V54" s="1"/>
      <c r="AA54" s="1"/>
      <c r="AF54" s="1"/>
    </row>
    <row r="55" spans="1:45" ht="15.75" customHeight="1">
      <c r="A55" s="14"/>
      <c r="B55" s="79"/>
      <c r="C55" s="14"/>
      <c r="D55" s="14"/>
      <c r="E55" s="80"/>
      <c r="F55" s="1"/>
      <c r="G55" s="1"/>
      <c r="H55" s="1"/>
      <c r="I55" s="1"/>
      <c r="M55" s="3"/>
      <c r="P55" s="4"/>
      <c r="Q55" s="1"/>
      <c r="V55" s="1"/>
      <c r="AA55" s="1"/>
      <c r="AF55" s="1"/>
    </row>
    <row r="56" spans="1:45" ht="14.25" customHeight="1">
      <c r="F56" s="1"/>
      <c r="G56" s="1"/>
      <c r="H56" s="1"/>
      <c r="I56" s="1"/>
      <c r="M56" s="3"/>
      <c r="P56" s="4"/>
      <c r="Q56" s="1"/>
      <c r="V56" s="1"/>
      <c r="AA56" s="1"/>
      <c r="AF56" s="1"/>
    </row>
    <row r="57" spans="1:45" ht="14.25" customHeight="1">
      <c r="F57" s="1"/>
      <c r="G57" s="1"/>
      <c r="H57" s="1"/>
      <c r="I57" s="1"/>
      <c r="M57" s="3"/>
      <c r="P57" s="4"/>
      <c r="Q57" s="1"/>
      <c r="V57" s="1"/>
      <c r="AA57" s="1"/>
      <c r="AF57" s="1"/>
    </row>
    <row r="58" spans="1:45" ht="28.5" customHeight="1">
      <c r="B58" s="74"/>
      <c r="C58" s="81"/>
      <c r="D58" s="81"/>
      <c r="E58" s="81"/>
      <c r="F58" s="81"/>
      <c r="G58" s="81"/>
      <c r="H58" s="1"/>
      <c r="I58" s="1"/>
      <c r="M58" s="3"/>
      <c r="P58" s="4"/>
      <c r="Q58" s="1"/>
      <c r="V58" s="1"/>
      <c r="AA58" s="1"/>
      <c r="AF58" s="1"/>
    </row>
    <row r="59" spans="1:45" ht="14.25" customHeight="1">
      <c r="F59" s="1"/>
      <c r="G59" s="1"/>
      <c r="H59" s="1"/>
      <c r="I59" s="1"/>
      <c r="M59" s="3"/>
      <c r="P59" s="4"/>
      <c r="Q59" s="1"/>
      <c r="V59" s="1"/>
      <c r="AA59" s="1"/>
      <c r="AF59" s="1"/>
    </row>
    <row r="60" spans="1:45" ht="14.25" customHeight="1">
      <c r="F60" s="1"/>
      <c r="G60" s="1"/>
      <c r="H60" s="1"/>
      <c r="I60" s="1"/>
      <c r="M60" s="3"/>
      <c r="P60" s="4"/>
      <c r="Q60" s="1"/>
      <c r="V60" s="1"/>
      <c r="AA60" s="1"/>
      <c r="AF60" s="1"/>
    </row>
    <row r="61" spans="1:45" ht="14.25" customHeight="1">
      <c r="F61" s="1"/>
      <c r="G61" s="1"/>
      <c r="H61" s="1"/>
      <c r="I61" s="1"/>
      <c r="M61" s="3"/>
      <c r="P61" s="4"/>
      <c r="Q61" s="1"/>
      <c r="V61" s="1"/>
      <c r="AA61" s="1"/>
      <c r="AF61" s="1"/>
    </row>
    <row r="62" spans="1:45" ht="14.25" customHeight="1">
      <c r="F62" s="1"/>
      <c r="G62" s="1"/>
      <c r="H62" s="1"/>
      <c r="I62" s="1"/>
      <c r="M62" s="3"/>
      <c r="P62" s="4"/>
      <c r="Q62" s="1">
        <v>1</v>
      </c>
      <c r="V62" s="1"/>
      <c r="AA62" s="1"/>
      <c r="AF62" s="1"/>
    </row>
    <row r="63" spans="1:45" ht="14.25" customHeight="1">
      <c r="F63" s="1"/>
      <c r="G63" s="1"/>
      <c r="H63" s="1"/>
      <c r="I63" s="1"/>
      <c r="M63" s="3"/>
      <c r="P63" s="4"/>
      <c r="Q63" s="1">
        <v>2</v>
      </c>
      <c r="V63" s="1"/>
      <c r="AA63" s="1"/>
      <c r="AF63" s="1"/>
    </row>
    <row r="64" spans="1:45" ht="14.25" customHeight="1">
      <c r="F64" s="1"/>
      <c r="G64" s="1"/>
      <c r="H64" s="1"/>
      <c r="I64" s="1"/>
      <c r="M64" s="3"/>
      <c r="P64" s="4"/>
      <c r="Q64" s="1">
        <v>3</v>
      </c>
      <c r="V64" s="1"/>
      <c r="AA64" s="1"/>
      <c r="AF64" s="1"/>
    </row>
    <row r="65" spans="2:32" ht="14.25" customHeight="1">
      <c r="F65" s="1"/>
      <c r="G65" s="1"/>
      <c r="H65" s="1"/>
      <c r="I65" s="1"/>
      <c r="M65" s="3"/>
      <c r="P65" s="4"/>
      <c r="Q65" s="1">
        <v>4</v>
      </c>
      <c r="V65" s="1"/>
      <c r="AA65" s="1"/>
      <c r="AF65" s="1"/>
    </row>
    <row r="66" spans="2:32" ht="14.25" customHeight="1">
      <c r="B66" s="14"/>
      <c r="C66" s="14"/>
      <c r="D66" s="14"/>
      <c r="E66" s="14"/>
      <c r="F66" s="1"/>
      <c r="G66" s="1"/>
      <c r="H66" s="1"/>
      <c r="I66" s="1"/>
      <c r="M66" s="3"/>
      <c r="P66" s="4"/>
      <c r="Q66" s="1">
        <v>5</v>
      </c>
      <c r="V66" s="1"/>
      <c r="AA66" s="1"/>
      <c r="AF66" s="1"/>
    </row>
    <row r="67" spans="2:32" ht="15.75" customHeight="1">
      <c r="F67" s="1"/>
      <c r="G67" s="1"/>
      <c r="H67" s="1"/>
      <c r="I67" s="1"/>
      <c r="M67" s="3"/>
      <c r="P67" s="4"/>
      <c r="Q67" s="1">
        <v>6</v>
      </c>
      <c r="V67" s="1"/>
      <c r="AA67" s="1"/>
      <c r="AF67" s="1"/>
    </row>
    <row r="68" spans="2:32" ht="14.25" customHeight="1">
      <c r="F68" s="1"/>
      <c r="G68" s="1"/>
      <c r="H68" s="1"/>
      <c r="I68" s="1"/>
      <c r="M68" s="3"/>
      <c r="P68" s="4"/>
      <c r="Q68" s="1">
        <v>7</v>
      </c>
      <c r="V68" s="1"/>
      <c r="AA68" s="1"/>
      <c r="AF68" s="1"/>
    </row>
    <row r="69" spans="2:32" ht="14.25" customHeight="1">
      <c r="F69" s="1"/>
      <c r="G69" s="1"/>
      <c r="H69" s="1"/>
      <c r="I69" s="1"/>
      <c r="M69" s="3"/>
      <c r="P69" s="4"/>
      <c r="Q69" s="1">
        <v>8</v>
      </c>
      <c r="V69" s="1"/>
      <c r="AA69" s="1"/>
      <c r="AF69" s="1"/>
    </row>
    <row r="70" spans="2:32" ht="14.25" customHeight="1">
      <c r="F70" s="1"/>
      <c r="G70" s="1"/>
      <c r="H70" s="1"/>
      <c r="I70" s="1"/>
      <c r="M70" s="3"/>
      <c r="P70" s="4"/>
      <c r="Q70" s="1">
        <v>9</v>
      </c>
      <c r="V70" s="1"/>
      <c r="AA70" s="1"/>
      <c r="AF70" s="1"/>
    </row>
    <row r="71" spans="2:32" ht="14.25" customHeight="1">
      <c r="F71" s="1"/>
      <c r="G71" s="1"/>
      <c r="H71" s="1"/>
      <c r="I71" s="1"/>
      <c r="M71" s="3"/>
      <c r="P71" s="4"/>
      <c r="Q71" s="1">
        <v>10</v>
      </c>
      <c r="V71" s="1"/>
      <c r="AA71" s="1"/>
      <c r="AF71" s="1"/>
    </row>
    <row r="72" spans="2:32" ht="14.25" customHeight="1">
      <c r="F72" s="1"/>
      <c r="G72" s="1"/>
      <c r="H72" s="1"/>
      <c r="I72" s="1"/>
      <c r="M72" s="3"/>
      <c r="P72" s="4"/>
      <c r="Q72" s="1">
        <v>11</v>
      </c>
      <c r="V72" s="1"/>
      <c r="AA72" s="1"/>
      <c r="AF72" s="1"/>
    </row>
    <row r="73" spans="2:32" ht="14.25" customHeight="1">
      <c r="F73" s="1"/>
      <c r="G73" s="1"/>
      <c r="H73" s="1"/>
      <c r="I73" s="1"/>
      <c r="M73" s="3"/>
      <c r="P73" s="4"/>
      <c r="Q73" s="1">
        <v>12</v>
      </c>
      <c r="V73" s="1"/>
      <c r="AA73" s="1"/>
      <c r="AF73" s="1"/>
    </row>
    <row r="74" spans="2:32" ht="14.25" customHeight="1">
      <c r="F74" s="1"/>
      <c r="G74" s="1"/>
      <c r="H74" s="1"/>
      <c r="I74" s="1"/>
      <c r="M74" s="3"/>
      <c r="P74" s="4"/>
      <c r="Q74" s="1">
        <v>13</v>
      </c>
      <c r="V74" s="1"/>
      <c r="AA74" s="1"/>
      <c r="AF74" s="1"/>
    </row>
    <row r="75" spans="2:32" ht="14.25" customHeight="1">
      <c r="F75" s="1"/>
      <c r="G75" s="1"/>
      <c r="H75" s="1"/>
      <c r="I75" s="1"/>
      <c r="M75" s="3"/>
      <c r="P75" s="4"/>
      <c r="Q75" s="1">
        <v>14</v>
      </c>
      <c r="V75" s="1"/>
      <c r="AA75" s="1"/>
      <c r="AF75" s="1"/>
    </row>
    <row r="76" spans="2:32" ht="14.25" customHeight="1">
      <c r="F76" s="1"/>
      <c r="G76" s="1"/>
      <c r="H76" s="1"/>
      <c r="I76" s="1"/>
      <c r="M76" s="3"/>
      <c r="P76" s="4"/>
      <c r="Q76" s="1">
        <v>15</v>
      </c>
      <c r="V76" s="1"/>
      <c r="AA76" s="1"/>
      <c r="AF76" s="1"/>
    </row>
    <row r="77" spans="2:32" ht="14.25" customHeight="1">
      <c r="F77" s="1"/>
      <c r="G77" s="1"/>
      <c r="H77" s="1"/>
      <c r="I77" s="1"/>
      <c r="M77" s="3"/>
      <c r="P77" s="4"/>
      <c r="Q77" s="1">
        <v>16</v>
      </c>
      <c r="V77" s="1"/>
      <c r="AA77" s="1"/>
      <c r="AF77" s="1"/>
    </row>
    <row r="78" spans="2:32" ht="14.25" customHeight="1">
      <c r="F78" s="1"/>
      <c r="G78" s="1"/>
      <c r="H78" s="1"/>
      <c r="I78" s="1"/>
      <c r="M78" s="3"/>
      <c r="P78" s="4"/>
      <c r="Q78" s="1">
        <v>17</v>
      </c>
      <c r="V78" s="1"/>
      <c r="AA78" s="1"/>
      <c r="AF78" s="1"/>
    </row>
    <row r="79" spans="2:32" ht="14.25" customHeight="1">
      <c r="F79" s="1"/>
      <c r="G79" s="1"/>
      <c r="H79" s="1"/>
      <c r="I79" s="1"/>
      <c r="M79" s="3"/>
      <c r="P79" s="4"/>
      <c r="Q79" s="1">
        <v>18</v>
      </c>
      <c r="V79" s="1"/>
      <c r="AA79" s="1"/>
      <c r="AF79" s="1"/>
    </row>
    <row r="80" spans="2:32" ht="14.25" customHeight="1">
      <c r="F80" s="1"/>
      <c r="G80" s="1"/>
      <c r="H80" s="1"/>
      <c r="I80" s="1"/>
      <c r="M80" s="3"/>
      <c r="P80" s="4"/>
      <c r="Q80" s="1">
        <v>19</v>
      </c>
      <c r="V80" s="1"/>
      <c r="AA80" s="1"/>
      <c r="AF80" s="1"/>
    </row>
    <row r="81" spans="6:32" ht="14.25" customHeight="1">
      <c r="F81" s="1"/>
      <c r="G81" s="1"/>
      <c r="H81" s="1"/>
      <c r="I81" s="1"/>
      <c r="M81" s="3"/>
      <c r="P81" s="4"/>
      <c r="Q81" s="1">
        <v>20</v>
      </c>
      <c r="V81" s="1"/>
      <c r="AA81" s="1"/>
      <c r="AF81" s="1"/>
    </row>
    <row r="82" spans="6:32" ht="13.5" customHeight="1">
      <c r="F82" s="1"/>
      <c r="G82" s="1"/>
      <c r="H82" s="1"/>
      <c r="I82" s="1"/>
      <c r="M82" s="3"/>
      <c r="P82" s="4"/>
      <c r="Q82" s="1">
        <v>21</v>
      </c>
      <c r="V82" s="1"/>
      <c r="AA82" s="1"/>
      <c r="AF82" s="1"/>
    </row>
    <row r="83" spans="6:32" ht="14.25" customHeight="1">
      <c r="F83" s="1"/>
      <c r="G83" s="1"/>
      <c r="H83" s="1"/>
      <c r="I83" s="1"/>
      <c r="M83" s="3"/>
      <c r="P83" s="4"/>
      <c r="Q83" s="1">
        <v>22</v>
      </c>
      <c r="V83" s="1"/>
      <c r="AA83" s="1"/>
      <c r="AF83" s="1"/>
    </row>
    <row r="84" spans="6:32" ht="14.25" customHeight="1">
      <c r="F84" s="1"/>
      <c r="G84" s="1"/>
      <c r="H84" s="1"/>
      <c r="I84" s="1"/>
      <c r="M84" s="3"/>
      <c r="P84" s="4"/>
      <c r="Q84" s="1">
        <v>23</v>
      </c>
      <c r="V84" s="1"/>
      <c r="AA84" s="1"/>
      <c r="AF84" s="1"/>
    </row>
    <row r="85" spans="6:32" ht="14.25" customHeight="1">
      <c r="F85" s="1"/>
      <c r="G85" s="1"/>
      <c r="H85" s="1"/>
      <c r="I85" s="1"/>
      <c r="M85" s="3"/>
      <c r="P85" s="4"/>
      <c r="Q85" s="1">
        <v>24</v>
      </c>
      <c r="V85" s="1"/>
      <c r="AA85" s="1"/>
      <c r="AF85" s="1"/>
    </row>
    <row r="86" spans="6:32" ht="14.25" customHeight="1">
      <c r="F86" s="1"/>
      <c r="G86" s="1"/>
      <c r="H86" s="1"/>
      <c r="I86" s="1"/>
      <c r="M86" s="3"/>
      <c r="P86" s="4"/>
      <c r="Q86" s="1">
        <v>25</v>
      </c>
      <c r="V86" s="1"/>
      <c r="AA86" s="1"/>
      <c r="AF86" s="1"/>
    </row>
    <row r="87" spans="6:32" ht="14.25" customHeight="1">
      <c r="F87" s="1"/>
      <c r="G87" s="1"/>
      <c r="H87" s="1"/>
      <c r="I87" s="1"/>
      <c r="M87" s="3"/>
      <c r="P87" s="4"/>
      <c r="Q87" s="1">
        <v>26</v>
      </c>
      <c r="V87" s="1"/>
      <c r="AA87" s="1"/>
      <c r="AF87" s="1"/>
    </row>
    <row r="88" spans="6:32" ht="14.25" customHeight="1">
      <c r="F88" s="1"/>
      <c r="G88" s="1"/>
      <c r="H88" s="1"/>
      <c r="I88" s="1"/>
      <c r="M88" s="3"/>
      <c r="P88" s="4"/>
      <c r="Q88" s="1">
        <v>27</v>
      </c>
      <c r="V88" s="1"/>
      <c r="AA88" s="1"/>
      <c r="AF88" s="1"/>
    </row>
    <row r="89" spans="6:32" ht="14.25" customHeight="1">
      <c r="F89" s="1"/>
      <c r="G89" s="1"/>
      <c r="H89" s="1"/>
      <c r="I89" s="1"/>
      <c r="M89" s="3"/>
      <c r="P89" s="4"/>
      <c r="Q89" s="1">
        <v>28</v>
      </c>
      <c r="V89" s="1"/>
      <c r="AA89" s="1"/>
      <c r="AF89" s="1"/>
    </row>
    <row r="90" spans="6:32" ht="14.25" customHeight="1">
      <c r="F90" s="1"/>
      <c r="G90" s="1"/>
      <c r="H90" s="1"/>
      <c r="I90" s="1"/>
      <c r="M90" s="3"/>
      <c r="P90" s="4"/>
      <c r="Q90" s="1">
        <v>29</v>
      </c>
      <c r="V90" s="1"/>
      <c r="AA90" s="1"/>
      <c r="AF90" s="1"/>
    </row>
    <row r="91" spans="6:32" ht="14.25" customHeight="1">
      <c r="F91" s="1"/>
      <c r="G91" s="1"/>
      <c r="H91" s="1"/>
      <c r="I91" s="1"/>
      <c r="M91" s="3"/>
      <c r="P91" s="4"/>
      <c r="Q91" s="1">
        <v>30</v>
      </c>
      <c r="V91" s="1"/>
      <c r="AA91" s="1"/>
      <c r="AF91" s="1"/>
    </row>
    <row r="92" spans="6:32" ht="14.25" customHeight="1">
      <c r="F92" s="1"/>
      <c r="G92" s="1"/>
      <c r="H92" s="1"/>
      <c r="I92" s="1"/>
      <c r="M92" s="3"/>
      <c r="P92" s="4"/>
      <c r="Q92" s="1">
        <v>31</v>
      </c>
      <c r="V92" s="1"/>
      <c r="AA92" s="1"/>
      <c r="AF92" s="1"/>
    </row>
    <row r="93" spans="6:32" ht="14.25" customHeight="1">
      <c r="F93" s="1"/>
      <c r="G93" s="1"/>
      <c r="H93" s="1"/>
      <c r="I93" s="1"/>
      <c r="M93" s="3"/>
      <c r="P93" s="4"/>
      <c r="Q93" s="1">
        <v>32</v>
      </c>
      <c r="V93" s="1"/>
      <c r="AA93" s="1"/>
      <c r="AF93" s="1"/>
    </row>
    <row r="94" spans="6:32" ht="14.25" customHeight="1">
      <c r="F94" s="1"/>
      <c r="G94" s="1"/>
      <c r="H94" s="1"/>
      <c r="I94" s="1"/>
      <c r="M94" s="3"/>
      <c r="P94" s="4"/>
      <c r="Q94" s="1">
        <v>33</v>
      </c>
      <c r="V94" s="1"/>
      <c r="AA94" s="1"/>
      <c r="AF94" s="1"/>
    </row>
    <row r="95" spans="6:32" ht="14.25" customHeight="1">
      <c r="F95" s="1"/>
      <c r="G95" s="1"/>
      <c r="H95" s="1"/>
      <c r="I95" s="1"/>
      <c r="M95" s="3"/>
      <c r="P95" s="4"/>
      <c r="Q95" s="1">
        <v>34</v>
      </c>
      <c r="V95" s="1"/>
      <c r="AA95" s="1"/>
      <c r="AF95" s="1"/>
    </row>
    <row r="96" spans="6:32" ht="14.25" customHeight="1">
      <c r="F96" s="1"/>
      <c r="G96" s="1"/>
      <c r="H96" s="1"/>
      <c r="I96" s="1"/>
      <c r="M96" s="3"/>
      <c r="P96" s="4"/>
      <c r="Q96" s="1">
        <v>35</v>
      </c>
      <c r="V96" s="1"/>
      <c r="AA96" s="1"/>
      <c r="AF96" s="1"/>
    </row>
    <row r="97" spans="6:32" ht="14.25" customHeight="1">
      <c r="F97" s="1"/>
      <c r="G97" s="1"/>
      <c r="H97" s="1"/>
      <c r="I97" s="1"/>
      <c r="M97" s="3"/>
      <c r="P97" s="4"/>
      <c r="Q97" s="1">
        <v>36</v>
      </c>
      <c r="V97" s="1"/>
      <c r="AA97" s="1"/>
      <c r="AF97" s="1"/>
    </row>
    <row r="98" spans="6:32" ht="14.25" customHeight="1">
      <c r="F98" s="1"/>
      <c r="G98" s="1"/>
      <c r="H98" s="1"/>
      <c r="I98" s="1"/>
      <c r="M98" s="3"/>
      <c r="P98" s="4"/>
      <c r="Q98" s="1">
        <v>37</v>
      </c>
      <c r="V98" s="1"/>
      <c r="AA98" s="1"/>
      <c r="AF98" s="1"/>
    </row>
    <row r="99" spans="6:32" ht="14.25" customHeight="1">
      <c r="F99" s="1"/>
      <c r="G99" s="1"/>
      <c r="H99" s="1"/>
      <c r="I99" s="1"/>
      <c r="M99" s="3"/>
      <c r="P99" s="4"/>
      <c r="Q99" s="1">
        <v>38</v>
      </c>
      <c r="V99" s="1"/>
      <c r="AA99" s="1"/>
      <c r="AF99" s="1"/>
    </row>
    <row r="100" spans="6:32" ht="14.25" customHeight="1">
      <c r="F100" s="1"/>
      <c r="G100" s="1"/>
      <c r="H100" s="1"/>
      <c r="I100" s="1"/>
      <c r="M100" s="3"/>
      <c r="P100" s="4"/>
      <c r="Q100" s="1">
        <v>39</v>
      </c>
      <c r="V100" s="1"/>
      <c r="AA100" s="1"/>
      <c r="AF100" s="1"/>
    </row>
    <row r="101" spans="6:32" ht="14.25" customHeight="1">
      <c r="F101" s="1"/>
      <c r="G101" s="1"/>
      <c r="H101" s="1"/>
      <c r="I101" s="1"/>
      <c r="M101" s="3"/>
      <c r="P101" s="4"/>
      <c r="Q101" s="1">
        <v>40</v>
      </c>
      <c r="V101" s="1"/>
      <c r="AA101" s="1"/>
      <c r="AF101" s="1"/>
    </row>
    <row r="102" spans="6:32" ht="14.25" customHeight="1">
      <c r="F102" s="1"/>
      <c r="G102" s="1"/>
      <c r="H102" s="1"/>
      <c r="I102" s="1"/>
      <c r="M102" s="3"/>
      <c r="P102" s="4"/>
      <c r="Q102" s="1">
        <v>41</v>
      </c>
      <c r="V102" s="1"/>
      <c r="AA102" s="1"/>
      <c r="AF102" s="1"/>
    </row>
    <row r="103" spans="6:32" ht="14.25" customHeight="1">
      <c r="F103" s="1"/>
      <c r="G103" s="1"/>
      <c r="H103" s="1"/>
      <c r="I103" s="1"/>
      <c r="M103" s="3"/>
      <c r="P103" s="4"/>
      <c r="Q103" s="1">
        <v>42</v>
      </c>
      <c r="V103" s="1"/>
      <c r="AA103" s="1"/>
      <c r="AF103" s="1"/>
    </row>
    <row r="104" spans="6:32" ht="14.25" customHeight="1">
      <c r="F104" s="1"/>
      <c r="G104" s="1"/>
      <c r="H104" s="1"/>
      <c r="I104" s="1"/>
      <c r="M104" s="3"/>
      <c r="P104" s="4"/>
      <c r="Q104" s="1">
        <v>43</v>
      </c>
      <c r="V104" s="1"/>
      <c r="AA104" s="1"/>
      <c r="AF104" s="1"/>
    </row>
    <row r="105" spans="6:32" ht="14.25" customHeight="1">
      <c r="F105" s="1"/>
      <c r="G105" s="1"/>
      <c r="H105" s="1"/>
      <c r="I105" s="1"/>
      <c r="M105" s="3"/>
      <c r="P105" s="4"/>
      <c r="Q105" s="1">
        <v>44</v>
      </c>
      <c r="V105" s="1"/>
      <c r="AA105" s="1"/>
      <c r="AF105" s="1"/>
    </row>
    <row r="106" spans="6:32" ht="14.25" customHeight="1">
      <c r="F106" s="1"/>
      <c r="G106" s="1"/>
      <c r="H106" s="1"/>
      <c r="I106" s="1"/>
      <c r="M106" s="3"/>
      <c r="P106" s="4"/>
      <c r="Q106" s="1"/>
      <c r="V106" s="1"/>
      <c r="AA106" s="1"/>
      <c r="AF106" s="1"/>
    </row>
    <row r="107" spans="6:32" ht="14.25" customHeight="1">
      <c r="F107" s="1"/>
      <c r="G107" s="1"/>
      <c r="H107" s="1"/>
      <c r="I107" s="1"/>
      <c r="M107" s="3"/>
      <c r="P107" s="4"/>
      <c r="Q107" s="1"/>
      <c r="V107" s="1"/>
      <c r="AA107" s="1"/>
      <c r="AF107" s="1"/>
    </row>
    <row r="108" spans="6:32" ht="14.25" customHeight="1">
      <c r="F108" s="1"/>
      <c r="G108" s="1"/>
      <c r="H108" s="1"/>
      <c r="I108" s="1"/>
      <c r="M108" s="3"/>
      <c r="P108" s="4"/>
      <c r="Q108" s="1"/>
      <c r="V108" s="1"/>
      <c r="AA108" s="1"/>
      <c r="AF108" s="1"/>
    </row>
    <row r="109" spans="6:32" ht="14.25" customHeight="1">
      <c r="F109" s="1"/>
      <c r="G109" s="1"/>
      <c r="H109" s="1"/>
      <c r="I109" s="1"/>
      <c r="M109" s="3"/>
      <c r="P109" s="4"/>
      <c r="Q109" s="1"/>
      <c r="V109" s="1"/>
      <c r="AA109" s="1"/>
      <c r="AF109" s="1"/>
    </row>
    <row r="110" spans="6:32" ht="14.25" customHeight="1">
      <c r="F110" s="1"/>
      <c r="G110" s="1"/>
      <c r="H110" s="1"/>
      <c r="I110" s="1"/>
      <c r="M110" s="3"/>
      <c r="P110" s="4"/>
      <c r="Q110" s="1"/>
      <c r="V110" s="1"/>
      <c r="AA110" s="1"/>
      <c r="AF110" s="1"/>
    </row>
    <row r="111" spans="6:32" ht="14.25" customHeight="1">
      <c r="F111" s="1"/>
      <c r="G111" s="1"/>
      <c r="H111" s="1"/>
      <c r="I111" s="1"/>
      <c r="M111" s="3"/>
      <c r="P111" s="4"/>
      <c r="Q111" s="1"/>
      <c r="V111" s="1"/>
      <c r="AA111" s="1"/>
      <c r="AF111" s="1"/>
    </row>
    <row r="112" spans="6:32" ht="14.25" customHeight="1">
      <c r="F112" s="1"/>
      <c r="G112" s="1"/>
      <c r="H112" s="1"/>
      <c r="I112" s="1"/>
      <c r="M112" s="3"/>
      <c r="P112" s="4"/>
      <c r="Q112" s="1"/>
      <c r="V112" s="1"/>
      <c r="AA112" s="1"/>
      <c r="AF112" s="1"/>
    </row>
    <row r="113" spans="6:32" ht="14.25" customHeight="1">
      <c r="F113" s="1"/>
      <c r="G113" s="1"/>
      <c r="H113" s="1"/>
      <c r="I113" s="1"/>
      <c r="M113" s="3"/>
      <c r="P113" s="4"/>
      <c r="Q113" s="1"/>
      <c r="V113" s="1"/>
      <c r="AA113" s="1"/>
      <c r="AF113" s="1"/>
    </row>
    <row r="114" spans="6:32" ht="14.25" customHeight="1">
      <c r="F114" s="1"/>
      <c r="G114" s="1"/>
      <c r="H114" s="1"/>
      <c r="I114" s="1"/>
      <c r="M114" s="3"/>
      <c r="P114" s="4"/>
      <c r="Q114" s="1"/>
      <c r="V114" s="1"/>
      <c r="AA114" s="1"/>
      <c r="AF114" s="1"/>
    </row>
    <row r="115" spans="6:32" ht="14.25" customHeight="1">
      <c r="F115" s="1"/>
      <c r="G115" s="1"/>
      <c r="H115" s="1"/>
      <c r="I115" s="1"/>
      <c r="M115" s="3"/>
      <c r="P115" s="4"/>
      <c r="Q115" s="1"/>
      <c r="V115" s="1"/>
      <c r="AA115" s="1"/>
      <c r="AF115" s="1"/>
    </row>
    <row r="116" spans="6:32" ht="14.25" customHeight="1">
      <c r="F116" s="1"/>
      <c r="G116" s="1"/>
      <c r="H116" s="1"/>
      <c r="I116" s="1"/>
      <c r="M116" s="3"/>
      <c r="P116" s="4"/>
      <c r="Q116" s="1"/>
      <c r="V116" s="1"/>
      <c r="AA116" s="1"/>
      <c r="AF116" s="1"/>
    </row>
    <row r="117" spans="6:32" ht="14.25" customHeight="1">
      <c r="F117" s="1"/>
      <c r="G117" s="1"/>
      <c r="H117" s="1"/>
      <c r="I117" s="1"/>
      <c r="M117" s="3"/>
      <c r="P117" s="4"/>
      <c r="Q117" s="1"/>
      <c r="V117" s="1"/>
      <c r="AA117" s="1"/>
      <c r="AF117" s="1"/>
    </row>
    <row r="118" spans="6:32" ht="14.25" customHeight="1">
      <c r="F118" s="1"/>
      <c r="G118" s="1"/>
      <c r="H118" s="1"/>
      <c r="I118" s="1"/>
      <c r="M118" s="3"/>
      <c r="P118" s="4"/>
      <c r="Q118" s="1"/>
      <c r="V118" s="1"/>
      <c r="AA118" s="1"/>
      <c r="AF118" s="1"/>
    </row>
    <row r="119" spans="6:32" ht="14.25" customHeight="1">
      <c r="F119" s="1"/>
      <c r="G119" s="1"/>
      <c r="H119" s="1"/>
      <c r="I119" s="1"/>
      <c r="M119" s="3"/>
      <c r="P119" s="4"/>
      <c r="Q119" s="1"/>
      <c r="V119" s="1"/>
      <c r="AA119" s="1"/>
      <c r="AF119" s="1"/>
    </row>
    <row r="120" spans="6:32" ht="14.25" customHeight="1">
      <c r="F120" s="1"/>
      <c r="G120" s="1"/>
      <c r="H120" s="1"/>
      <c r="I120" s="1"/>
      <c r="M120" s="3"/>
      <c r="P120" s="4"/>
      <c r="Q120" s="1"/>
      <c r="V120" s="1"/>
      <c r="AA120" s="1"/>
      <c r="AF120" s="1"/>
    </row>
    <row r="121" spans="6:32" ht="14.25" customHeight="1">
      <c r="F121" s="1"/>
      <c r="G121" s="1"/>
      <c r="H121" s="1"/>
      <c r="I121" s="1"/>
      <c r="M121" s="3"/>
      <c r="P121" s="4"/>
      <c r="Q121" s="1"/>
      <c r="V121" s="1"/>
      <c r="AA121" s="1"/>
      <c r="AF121" s="1"/>
    </row>
    <row r="122" spans="6:32" ht="14.25" customHeight="1">
      <c r="F122" s="1"/>
      <c r="G122" s="1"/>
      <c r="H122" s="1"/>
      <c r="I122" s="1"/>
      <c r="M122" s="3"/>
      <c r="P122" s="4"/>
      <c r="Q122" s="1"/>
      <c r="V122" s="1"/>
      <c r="AA122" s="1"/>
      <c r="AF122" s="1"/>
    </row>
    <row r="123" spans="6:32" ht="14.25" customHeight="1">
      <c r="F123" s="1"/>
      <c r="G123" s="1"/>
      <c r="H123" s="1"/>
      <c r="I123" s="1"/>
      <c r="M123" s="3"/>
      <c r="P123" s="4"/>
      <c r="Q123" s="1"/>
      <c r="V123" s="1"/>
      <c r="AA123" s="1"/>
      <c r="AF123" s="1"/>
    </row>
    <row r="124" spans="6:32" ht="14.25" customHeight="1">
      <c r="F124" s="1"/>
      <c r="G124" s="1"/>
      <c r="H124" s="1"/>
      <c r="I124" s="1"/>
      <c r="M124" s="3"/>
      <c r="P124" s="4"/>
      <c r="Q124" s="1"/>
      <c r="V124" s="1"/>
      <c r="AA124" s="1"/>
      <c r="AF124" s="1"/>
    </row>
    <row r="125" spans="6:32" ht="14.25" customHeight="1">
      <c r="F125" s="1"/>
      <c r="G125" s="1"/>
      <c r="H125" s="1"/>
      <c r="I125" s="1"/>
      <c r="M125" s="3"/>
      <c r="P125" s="4"/>
      <c r="Q125" s="1"/>
      <c r="V125" s="1"/>
      <c r="AA125" s="1"/>
      <c r="AF125" s="1"/>
    </row>
    <row r="126" spans="6:32" ht="14.25" customHeight="1">
      <c r="F126" s="1"/>
      <c r="G126" s="1"/>
      <c r="H126" s="1"/>
      <c r="I126" s="1"/>
      <c r="M126" s="3"/>
      <c r="P126" s="4"/>
      <c r="Q126" s="1"/>
      <c r="V126" s="1"/>
      <c r="AA126" s="1"/>
      <c r="AF126" s="1"/>
    </row>
    <row r="127" spans="6:32" ht="14.25" customHeight="1">
      <c r="F127" s="1"/>
      <c r="G127" s="1"/>
      <c r="H127" s="1"/>
      <c r="I127" s="1"/>
      <c r="M127" s="3"/>
      <c r="P127" s="4"/>
      <c r="Q127" s="1"/>
      <c r="V127" s="1"/>
      <c r="AA127" s="1"/>
      <c r="AF127" s="1"/>
    </row>
    <row r="128" spans="6:32" ht="14.25" customHeight="1">
      <c r="F128" s="1"/>
      <c r="G128" s="1"/>
      <c r="H128" s="1"/>
      <c r="I128" s="1"/>
      <c r="M128" s="3"/>
      <c r="P128" s="4"/>
      <c r="Q128" s="1"/>
      <c r="V128" s="1"/>
      <c r="AA128" s="1"/>
      <c r="AF128" s="1"/>
    </row>
    <row r="129" spans="6:32" ht="14.25" customHeight="1">
      <c r="F129" s="1"/>
      <c r="G129" s="1"/>
      <c r="H129" s="1"/>
      <c r="I129" s="1"/>
      <c r="M129" s="3"/>
      <c r="P129" s="4"/>
      <c r="Q129" s="1"/>
      <c r="V129" s="1"/>
      <c r="AA129" s="1"/>
      <c r="AF129" s="1"/>
    </row>
    <row r="130" spans="6:32" ht="14.25" customHeight="1">
      <c r="F130" s="1"/>
      <c r="G130" s="1"/>
      <c r="H130" s="1"/>
      <c r="I130" s="1"/>
      <c r="M130" s="3"/>
      <c r="P130" s="4"/>
      <c r="Q130" s="1"/>
      <c r="V130" s="1"/>
      <c r="AA130" s="1"/>
      <c r="AF130" s="1"/>
    </row>
    <row r="131" spans="6:32" ht="14.25" customHeight="1">
      <c r="F131" s="1"/>
      <c r="G131" s="1"/>
      <c r="H131" s="1"/>
      <c r="I131" s="1"/>
      <c r="M131" s="3"/>
      <c r="P131" s="4"/>
      <c r="Q131" s="1"/>
      <c r="V131" s="1"/>
      <c r="AA131" s="1"/>
      <c r="AF131" s="1"/>
    </row>
    <row r="132" spans="6:32" ht="14.25" customHeight="1">
      <c r="F132" s="1"/>
      <c r="G132" s="1"/>
      <c r="H132" s="1"/>
      <c r="I132" s="1"/>
      <c r="M132" s="3"/>
      <c r="P132" s="4"/>
      <c r="Q132" s="1"/>
      <c r="V132" s="1"/>
      <c r="AA132" s="1"/>
      <c r="AF132" s="1"/>
    </row>
    <row r="133" spans="6:32" ht="14.25" customHeight="1">
      <c r="F133" s="1"/>
      <c r="G133" s="1"/>
      <c r="H133" s="1"/>
      <c r="I133" s="1"/>
      <c r="M133" s="3"/>
      <c r="P133" s="4"/>
      <c r="Q133" s="1"/>
      <c r="V133" s="1"/>
      <c r="AA133" s="1"/>
      <c r="AF133" s="1"/>
    </row>
    <row r="134" spans="6:32" ht="14.25" customHeight="1">
      <c r="F134" s="1"/>
      <c r="G134" s="1"/>
      <c r="H134" s="1"/>
      <c r="I134" s="1"/>
      <c r="M134" s="3"/>
      <c r="P134" s="4"/>
      <c r="Q134" s="1"/>
      <c r="V134" s="1"/>
      <c r="AA134" s="1"/>
      <c r="AF134" s="1"/>
    </row>
    <row r="135" spans="6:32" ht="14.25" customHeight="1">
      <c r="F135" s="1"/>
      <c r="G135" s="1"/>
      <c r="H135" s="1"/>
      <c r="I135" s="1"/>
      <c r="M135" s="3"/>
      <c r="P135" s="4"/>
      <c r="Q135" s="1"/>
      <c r="V135" s="1"/>
      <c r="AA135" s="1"/>
      <c r="AF135" s="1"/>
    </row>
    <row r="136" spans="6:32" ht="14.25" customHeight="1">
      <c r="F136" s="1"/>
      <c r="G136" s="1"/>
      <c r="H136" s="1"/>
      <c r="I136" s="1"/>
      <c r="M136" s="3"/>
      <c r="P136" s="4"/>
      <c r="Q136" s="1"/>
      <c r="V136" s="1"/>
      <c r="AA136" s="1"/>
      <c r="AF136" s="1"/>
    </row>
    <row r="137" spans="6:32" ht="14.25" customHeight="1">
      <c r="F137" s="1"/>
      <c r="G137" s="1"/>
      <c r="H137" s="1"/>
      <c r="I137" s="1"/>
      <c r="M137" s="3"/>
      <c r="P137" s="4"/>
      <c r="Q137" s="1"/>
      <c r="V137" s="1"/>
      <c r="AA137" s="1"/>
      <c r="AF137" s="1"/>
    </row>
    <row r="138" spans="6:32" ht="14.25" customHeight="1">
      <c r="F138" s="1"/>
      <c r="G138" s="1"/>
      <c r="H138" s="1"/>
      <c r="I138" s="1"/>
      <c r="M138" s="3"/>
      <c r="P138" s="4"/>
      <c r="Q138" s="1"/>
      <c r="V138" s="1"/>
      <c r="AA138" s="1"/>
      <c r="AF138" s="1"/>
    </row>
    <row r="139" spans="6:32" ht="14.25" customHeight="1">
      <c r="F139" s="1"/>
      <c r="G139" s="1"/>
      <c r="H139" s="1"/>
      <c r="I139" s="1"/>
      <c r="M139" s="3"/>
      <c r="P139" s="4"/>
      <c r="Q139" s="1"/>
      <c r="V139" s="1"/>
      <c r="AA139" s="1"/>
      <c r="AF139" s="1"/>
    </row>
    <row r="140" spans="6:32" ht="14.25" customHeight="1">
      <c r="F140" s="1"/>
      <c r="G140" s="1"/>
      <c r="H140" s="1"/>
      <c r="I140" s="1"/>
      <c r="M140" s="3"/>
      <c r="P140" s="4"/>
      <c r="Q140" s="1"/>
      <c r="V140" s="1"/>
      <c r="AA140" s="1"/>
      <c r="AF140" s="1"/>
    </row>
    <row r="141" spans="6:32" ht="14.25" customHeight="1">
      <c r="F141" s="1"/>
      <c r="G141" s="1"/>
      <c r="H141" s="1"/>
      <c r="I141" s="1"/>
      <c r="M141" s="3"/>
      <c r="P141" s="4"/>
      <c r="Q141" s="1"/>
      <c r="V141" s="1"/>
      <c r="AA141" s="1"/>
      <c r="AF141" s="1"/>
    </row>
    <row r="142" spans="6:32" ht="14.25" customHeight="1">
      <c r="F142" s="1"/>
      <c r="G142" s="1"/>
      <c r="H142" s="1"/>
      <c r="I142" s="1"/>
      <c r="M142" s="3"/>
      <c r="P142" s="4"/>
      <c r="Q142" s="1"/>
      <c r="V142" s="1"/>
      <c r="AA142" s="1"/>
      <c r="AF142" s="1"/>
    </row>
    <row r="143" spans="6:32" ht="14.25" customHeight="1">
      <c r="F143" s="1"/>
      <c r="G143" s="1"/>
      <c r="H143" s="1"/>
      <c r="I143" s="1"/>
      <c r="M143" s="3"/>
      <c r="P143" s="4"/>
      <c r="Q143" s="1"/>
      <c r="V143" s="1"/>
      <c r="AA143" s="1"/>
      <c r="AF143" s="1"/>
    </row>
    <row r="144" spans="6:32" ht="14.25" customHeight="1">
      <c r="F144" s="1"/>
      <c r="G144" s="1"/>
      <c r="H144" s="1"/>
      <c r="I144" s="1"/>
      <c r="M144" s="3"/>
      <c r="P144" s="4"/>
      <c r="Q144" s="1"/>
      <c r="V144" s="1"/>
      <c r="AA144" s="1"/>
      <c r="AF144" s="1"/>
    </row>
    <row r="145" spans="6:32" ht="14.25" customHeight="1">
      <c r="F145" s="1"/>
      <c r="G145" s="1"/>
      <c r="H145" s="1"/>
      <c r="I145" s="1"/>
      <c r="M145" s="3"/>
      <c r="P145" s="4"/>
      <c r="Q145" s="1"/>
      <c r="V145" s="1"/>
      <c r="AA145" s="1"/>
      <c r="AF145" s="1"/>
    </row>
    <row r="146" spans="6:32" ht="14.25" customHeight="1">
      <c r="F146" s="1"/>
      <c r="G146" s="1"/>
      <c r="H146" s="1"/>
      <c r="I146" s="1"/>
      <c r="M146" s="3"/>
      <c r="P146" s="4"/>
      <c r="Q146" s="1"/>
      <c r="V146" s="1"/>
      <c r="AA146" s="1"/>
      <c r="AF146" s="1"/>
    </row>
    <row r="147" spans="6:32" ht="14.25" customHeight="1">
      <c r="F147" s="1"/>
      <c r="G147" s="1"/>
      <c r="H147" s="1"/>
      <c r="I147" s="1"/>
      <c r="M147" s="3"/>
      <c r="P147" s="4"/>
      <c r="Q147" s="1"/>
      <c r="V147" s="1"/>
      <c r="AA147" s="1"/>
      <c r="AF147" s="1"/>
    </row>
    <row r="148" spans="6:32" ht="14.25" customHeight="1">
      <c r="F148" s="1"/>
      <c r="G148" s="1"/>
      <c r="H148" s="1"/>
      <c r="I148" s="1"/>
      <c r="M148" s="3"/>
      <c r="P148" s="4"/>
      <c r="Q148" s="1"/>
      <c r="V148" s="1"/>
      <c r="AA148" s="1"/>
      <c r="AF148" s="1"/>
    </row>
    <row r="149" spans="6:32" ht="14.25" customHeight="1">
      <c r="F149" s="1"/>
      <c r="G149" s="1"/>
      <c r="H149" s="1"/>
      <c r="I149" s="1"/>
      <c r="M149" s="3"/>
      <c r="P149" s="4"/>
      <c r="Q149" s="1"/>
      <c r="V149" s="1"/>
      <c r="AA149" s="1"/>
      <c r="AF149" s="1"/>
    </row>
    <row r="150" spans="6:32" ht="14.25" customHeight="1">
      <c r="F150" s="1"/>
      <c r="G150" s="1"/>
      <c r="H150" s="1"/>
      <c r="I150" s="1"/>
      <c r="M150" s="3"/>
      <c r="P150" s="4"/>
      <c r="Q150" s="1"/>
      <c r="V150" s="1"/>
      <c r="AA150" s="1"/>
      <c r="AF150" s="1"/>
    </row>
    <row r="151" spans="6:32" ht="14.25" customHeight="1">
      <c r="F151" s="1"/>
      <c r="G151" s="1"/>
      <c r="H151" s="1"/>
      <c r="I151" s="1"/>
      <c r="M151" s="3"/>
      <c r="P151" s="4"/>
      <c r="Q151" s="1"/>
      <c r="V151" s="1"/>
      <c r="AA151" s="1"/>
      <c r="AF151" s="1"/>
    </row>
    <row r="152" spans="6:32" ht="14.25" customHeight="1">
      <c r="F152" s="1"/>
      <c r="G152" s="1"/>
      <c r="H152" s="1"/>
      <c r="I152" s="1"/>
      <c r="M152" s="3"/>
      <c r="P152" s="4"/>
      <c r="Q152" s="1"/>
      <c r="V152" s="1"/>
      <c r="AA152" s="1"/>
      <c r="AF152" s="1"/>
    </row>
    <row r="153" spans="6:32" ht="14.25" customHeight="1">
      <c r="F153" s="1"/>
      <c r="G153" s="1"/>
      <c r="H153" s="1"/>
      <c r="I153" s="1"/>
      <c r="M153" s="3"/>
      <c r="P153" s="4"/>
      <c r="Q153" s="1"/>
      <c r="V153" s="1"/>
      <c r="AA153" s="1"/>
      <c r="AF153" s="1"/>
    </row>
    <row r="154" spans="6:32" ht="14.25" customHeight="1">
      <c r="F154" s="1"/>
      <c r="G154" s="1"/>
      <c r="H154" s="1"/>
      <c r="I154" s="1"/>
      <c r="M154" s="3"/>
      <c r="P154" s="4"/>
      <c r="Q154" s="1"/>
      <c r="V154" s="1"/>
      <c r="AA154" s="1"/>
      <c r="AF154" s="1"/>
    </row>
    <row r="155" spans="6:32" ht="14.25" customHeight="1">
      <c r="F155" s="1"/>
      <c r="G155" s="1"/>
      <c r="H155" s="1"/>
      <c r="I155" s="1"/>
      <c r="M155" s="3"/>
      <c r="P155" s="4"/>
      <c r="Q155" s="1"/>
      <c r="V155" s="1"/>
      <c r="AA155" s="1"/>
      <c r="AF155" s="1"/>
    </row>
    <row r="156" spans="6:32" ht="14.25" customHeight="1">
      <c r="F156" s="1"/>
      <c r="G156" s="1"/>
      <c r="H156" s="1"/>
      <c r="I156" s="1"/>
      <c r="M156" s="3"/>
      <c r="P156" s="4"/>
      <c r="Q156" s="1"/>
      <c r="V156" s="1"/>
      <c r="AA156" s="1"/>
      <c r="AF156" s="1"/>
    </row>
    <row r="157" spans="6:32" ht="14.25" customHeight="1">
      <c r="F157" s="1"/>
      <c r="G157" s="1"/>
      <c r="H157" s="1"/>
      <c r="I157" s="1"/>
      <c r="M157" s="3"/>
      <c r="P157" s="4"/>
      <c r="Q157" s="1"/>
      <c r="V157" s="1"/>
      <c r="AA157" s="1"/>
      <c r="AF157" s="1"/>
    </row>
    <row r="158" spans="6:32" ht="14.25" customHeight="1">
      <c r="F158" s="1"/>
      <c r="G158" s="1"/>
      <c r="H158" s="1"/>
      <c r="I158" s="1"/>
      <c r="M158" s="3"/>
      <c r="P158" s="4"/>
      <c r="Q158" s="1"/>
      <c r="V158" s="1"/>
      <c r="AA158" s="1"/>
      <c r="AF158" s="1"/>
    </row>
    <row r="159" spans="6:32" ht="14.25" customHeight="1">
      <c r="F159" s="1"/>
      <c r="G159" s="1"/>
      <c r="H159" s="1"/>
      <c r="I159" s="1"/>
      <c r="M159" s="3"/>
      <c r="P159" s="4"/>
      <c r="Q159" s="1"/>
      <c r="V159" s="1"/>
      <c r="AA159" s="1"/>
      <c r="AF159" s="1"/>
    </row>
    <row r="160" spans="6:32" ht="14.25" customHeight="1">
      <c r="F160" s="1"/>
      <c r="G160" s="1"/>
      <c r="H160" s="1"/>
      <c r="I160" s="1"/>
      <c r="M160" s="3"/>
      <c r="P160" s="4"/>
      <c r="Q160" s="1"/>
      <c r="V160" s="1"/>
      <c r="AA160" s="1"/>
      <c r="AF160" s="1"/>
    </row>
    <row r="161" spans="6:32" ht="14.25" customHeight="1">
      <c r="F161" s="1"/>
      <c r="G161" s="1"/>
      <c r="H161" s="1"/>
      <c r="I161" s="1"/>
      <c r="M161" s="3"/>
      <c r="P161" s="4"/>
      <c r="Q161" s="1"/>
      <c r="V161" s="1"/>
      <c r="AA161" s="1"/>
      <c r="AF161" s="1"/>
    </row>
    <row r="162" spans="6:32" ht="14.25" customHeight="1">
      <c r="F162" s="1"/>
      <c r="G162" s="1"/>
      <c r="H162" s="1"/>
      <c r="I162" s="1"/>
      <c r="M162" s="3"/>
      <c r="P162" s="4"/>
      <c r="Q162" s="1"/>
      <c r="V162" s="1"/>
      <c r="AA162" s="1"/>
      <c r="AF162" s="1"/>
    </row>
    <row r="163" spans="6:32" ht="14.25" customHeight="1">
      <c r="F163" s="1"/>
      <c r="G163" s="1"/>
      <c r="H163" s="1"/>
      <c r="I163" s="1"/>
      <c r="M163" s="3"/>
      <c r="P163" s="4"/>
      <c r="Q163" s="1"/>
      <c r="V163" s="1"/>
      <c r="AA163" s="1"/>
      <c r="AF163" s="1"/>
    </row>
    <row r="164" spans="6:32" ht="14.25" customHeight="1">
      <c r="F164" s="1"/>
      <c r="G164" s="1"/>
      <c r="H164" s="1"/>
      <c r="I164" s="1"/>
      <c r="M164" s="3"/>
      <c r="P164" s="4"/>
      <c r="Q164" s="1"/>
      <c r="V164" s="1"/>
      <c r="AA164" s="1"/>
      <c r="AF164" s="1"/>
    </row>
    <row r="165" spans="6:32" ht="14.25" customHeight="1">
      <c r="F165" s="1"/>
      <c r="G165" s="1"/>
      <c r="H165" s="1"/>
      <c r="I165" s="1"/>
      <c r="M165" s="3"/>
      <c r="P165" s="4"/>
      <c r="Q165" s="1"/>
      <c r="V165" s="1"/>
      <c r="AA165" s="1"/>
      <c r="AF165" s="1"/>
    </row>
    <row r="166" spans="6:32" ht="14.25" customHeight="1">
      <c r="F166" s="1"/>
      <c r="G166" s="1"/>
      <c r="H166" s="1"/>
      <c r="I166" s="1"/>
      <c r="M166" s="3"/>
      <c r="P166" s="4"/>
      <c r="Q166" s="1"/>
      <c r="V166" s="1"/>
      <c r="AA166" s="1"/>
      <c r="AF166" s="1"/>
    </row>
    <row r="167" spans="6:32" ht="14.25" customHeight="1">
      <c r="F167" s="1"/>
      <c r="G167" s="1"/>
      <c r="H167" s="1"/>
      <c r="I167" s="1"/>
      <c r="M167" s="3"/>
      <c r="P167" s="4"/>
      <c r="Q167" s="1"/>
      <c r="V167" s="1"/>
      <c r="AA167" s="1"/>
      <c r="AF167" s="1"/>
    </row>
    <row r="168" spans="6:32" ht="14.25" customHeight="1">
      <c r="F168" s="1"/>
      <c r="G168" s="1"/>
      <c r="H168" s="1"/>
      <c r="I168" s="1"/>
      <c r="M168" s="3"/>
      <c r="P168" s="4"/>
      <c r="Q168" s="1"/>
      <c r="V168" s="1"/>
      <c r="AA168" s="1"/>
      <c r="AF168" s="1"/>
    </row>
    <row r="169" spans="6:32" ht="14.25" customHeight="1">
      <c r="F169" s="1"/>
      <c r="G169" s="1"/>
      <c r="H169" s="1"/>
      <c r="I169" s="1"/>
      <c r="M169" s="3"/>
      <c r="P169" s="4"/>
      <c r="Q169" s="1"/>
      <c r="V169" s="1"/>
      <c r="AA169" s="1"/>
      <c r="AF169" s="1"/>
    </row>
    <row r="170" spans="6:32" ht="14.25" customHeight="1">
      <c r="F170" s="1"/>
      <c r="G170" s="1"/>
      <c r="H170" s="1"/>
      <c r="I170" s="1"/>
      <c r="M170" s="3"/>
      <c r="P170" s="4"/>
      <c r="Q170" s="1"/>
      <c r="V170" s="1"/>
      <c r="AA170" s="1"/>
      <c r="AF170" s="1"/>
    </row>
    <row r="171" spans="6:32" ht="14.25" customHeight="1">
      <c r="F171" s="1"/>
      <c r="G171" s="1"/>
      <c r="H171" s="1"/>
      <c r="I171" s="1"/>
      <c r="M171" s="3"/>
      <c r="P171" s="4"/>
      <c r="Q171" s="1"/>
      <c r="V171" s="1"/>
      <c r="AA171" s="1"/>
      <c r="AF171" s="1"/>
    </row>
    <row r="172" spans="6:32" ht="14.25" customHeight="1">
      <c r="F172" s="1"/>
      <c r="G172" s="1"/>
      <c r="H172" s="1"/>
      <c r="I172" s="1"/>
      <c r="M172" s="3"/>
      <c r="P172" s="4"/>
      <c r="Q172" s="1"/>
      <c r="V172" s="1"/>
      <c r="AA172" s="1"/>
      <c r="AF172" s="1"/>
    </row>
    <row r="173" spans="6:32" ht="14.25" customHeight="1">
      <c r="F173" s="1"/>
      <c r="G173" s="1"/>
      <c r="H173" s="1"/>
      <c r="I173" s="1"/>
      <c r="M173" s="3"/>
      <c r="P173" s="4"/>
      <c r="Q173" s="1"/>
      <c r="V173" s="1"/>
      <c r="AA173" s="1"/>
      <c r="AF173" s="1"/>
    </row>
    <row r="174" spans="6:32" ht="14.25" customHeight="1">
      <c r="F174" s="1"/>
      <c r="G174" s="1"/>
      <c r="H174" s="1"/>
      <c r="I174" s="1"/>
      <c r="M174" s="3"/>
      <c r="P174" s="4"/>
      <c r="Q174" s="1"/>
      <c r="V174" s="1"/>
      <c r="AA174" s="1"/>
      <c r="AF174" s="1"/>
    </row>
    <row r="175" spans="6:32" ht="14.25" customHeight="1">
      <c r="F175" s="1"/>
      <c r="G175" s="1"/>
      <c r="H175" s="1"/>
      <c r="I175" s="1"/>
      <c r="M175" s="3"/>
      <c r="P175" s="4"/>
      <c r="Q175" s="1"/>
      <c r="V175" s="1"/>
      <c r="AA175" s="1"/>
      <c r="AF175" s="1"/>
    </row>
    <row r="176" spans="6:32" ht="14.25" customHeight="1">
      <c r="F176" s="1"/>
      <c r="G176" s="1"/>
      <c r="H176" s="1"/>
      <c r="I176" s="1"/>
      <c r="M176" s="3"/>
      <c r="P176" s="4"/>
      <c r="Q176" s="1"/>
      <c r="V176" s="1"/>
      <c r="AA176" s="1"/>
      <c r="AF176" s="1"/>
    </row>
    <row r="177" spans="6:32" ht="14.25" customHeight="1">
      <c r="F177" s="1"/>
      <c r="G177" s="1"/>
      <c r="H177" s="1"/>
      <c r="I177" s="1"/>
      <c r="M177" s="3"/>
      <c r="P177" s="4"/>
      <c r="Q177" s="1"/>
      <c r="V177" s="1"/>
      <c r="AA177" s="1"/>
      <c r="AF177" s="1"/>
    </row>
    <row r="178" spans="6:32" ht="14.25" customHeight="1">
      <c r="F178" s="1"/>
      <c r="G178" s="1"/>
      <c r="H178" s="1"/>
      <c r="I178" s="1"/>
      <c r="M178" s="3"/>
      <c r="P178" s="4"/>
      <c r="Q178" s="1"/>
      <c r="V178" s="1"/>
      <c r="AA178" s="1"/>
      <c r="AF178" s="1"/>
    </row>
    <row r="179" spans="6:32" ht="14.25" customHeight="1">
      <c r="F179" s="1"/>
      <c r="G179" s="1"/>
      <c r="H179" s="1"/>
      <c r="I179" s="1"/>
      <c r="M179" s="3"/>
      <c r="P179" s="4"/>
      <c r="Q179" s="1"/>
      <c r="V179" s="1"/>
      <c r="AA179" s="1"/>
      <c r="AF179" s="1"/>
    </row>
    <row r="180" spans="6:32" ht="14.25" customHeight="1">
      <c r="F180" s="1"/>
      <c r="G180" s="1"/>
      <c r="H180" s="1"/>
      <c r="I180" s="1"/>
      <c r="M180" s="3"/>
      <c r="P180" s="4"/>
      <c r="Q180" s="1"/>
      <c r="V180" s="1"/>
      <c r="AA180" s="1"/>
      <c r="AF180" s="1"/>
    </row>
    <row r="181" spans="6:32" ht="14.25" customHeight="1">
      <c r="F181" s="1"/>
      <c r="G181" s="1"/>
      <c r="H181" s="1"/>
      <c r="I181" s="1"/>
      <c r="M181" s="3"/>
      <c r="P181" s="4"/>
      <c r="Q181" s="1"/>
      <c r="V181" s="1"/>
      <c r="AA181" s="1"/>
      <c r="AF181" s="1"/>
    </row>
    <row r="182" spans="6:32" ht="14.25" customHeight="1">
      <c r="F182" s="1"/>
      <c r="G182" s="1"/>
      <c r="H182" s="1"/>
      <c r="I182" s="1"/>
      <c r="M182" s="3"/>
      <c r="P182" s="4"/>
      <c r="Q182" s="1"/>
      <c r="V182" s="1"/>
      <c r="AA182" s="1"/>
      <c r="AF182" s="1"/>
    </row>
    <row r="183" spans="6:32" ht="14.25" customHeight="1">
      <c r="F183" s="1"/>
      <c r="G183" s="1"/>
      <c r="H183" s="1"/>
      <c r="I183" s="1"/>
      <c r="M183" s="3"/>
      <c r="P183" s="4"/>
      <c r="Q183" s="1"/>
      <c r="V183" s="1"/>
      <c r="AA183" s="1"/>
      <c r="AF183" s="1"/>
    </row>
    <row r="184" spans="6:32" ht="14.25" customHeight="1">
      <c r="F184" s="1"/>
      <c r="G184" s="1"/>
      <c r="H184" s="1"/>
      <c r="I184" s="1"/>
      <c r="M184" s="3"/>
      <c r="P184" s="4"/>
      <c r="Q184" s="1"/>
      <c r="V184" s="1"/>
      <c r="AA184" s="1"/>
      <c r="AF184" s="1"/>
    </row>
    <row r="185" spans="6:32" ht="14.25" customHeight="1">
      <c r="F185" s="1"/>
      <c r="G185" s="1"/>
      <c r="H185" s="1"/>
      <c r="I185" s="1"/>
      <c r="M185" s="3"/>
      <c r="P185" s="4"/>
      <c r="Q185" s="1"/>
      <c r="V185" s="1"/>
      <c r="AA185" s="1"/>
      <c r="AF185" s="1"/>
    </row>
    <row r="186" spans="6:32" ht="14.25" customHeight="1">
      <c r="F186" s="1"/>
      <c r="G186" s="1"/>
      <c r="H186" s="1"/>
      <c r="I186" s="1"/>
      <c r="M186" s="3"/>
      <c r="P186" s="4"/>
      <c r="Q186" s="1"/>
      <c r="V186" s="1"/>
      <c r="AA186" s="1"/>
      <c r="AF186" s="1"/>
    </row>
    <row r="187" spans="6:32" ht="14.25" customHeight="1">
      <c r="F187" s="1"/>
      <c r="G187" s="1"/>
      <c r="H187" s="1"/>
      <c r="I187" s="1"/>
      <c r="M187" s="3"/>
      <c r="P187" s="4"/>
      <c r="Q187" s="1"/>
      <c r="V187" s="1"/>
      <c r="AA187" s="1"/>
      <c r="AF187" s="1"/>
    </row>
    <row r="188" spans="6:32" ht="14.25" customHeight="1">
      <c r="F188" s="1"/>
      <c r="G188" s="1"/>
      <c r="H188" s="1"/>
      <c r="I188" s="1"/>
      <c r="M188" s="3"/>
      <c r="P188" s="4"/>
      <c r="Q188" s="1"/>
      <c r="V188" s="1"/>
      <c r="AA188" s="1"/>
      <c r="AF188" s="1"/>
    </row>
    <row r="189" spans="6:32" ht="14.25" customHeight="1">
      <c r="F189" s="1"/>
      <c r="G189" s="1"/>
      <c r="H189" s="1"/>
      <c r="I189" s="1"/>
      <c r="M189" s="3"/>
      <c r="P189" s="4"/>
      <c r="Q189" s="1"/>
      <c r="V189" s="1"/>
      <c r="AA189" s="1"/>
      <c r="AF189" s="1"/>
    </row>
    <row r="190" spans="6:32" ht="14.25" customHeight="1">
      <c r="F190" s="1"/>
      <c r="G190" s="1"/>
      <c r="H190" s="1"/>
      <c r="I190" s="1"/>
      <c r="M190" s="3"/>
      <c r="P190" s="4"/>
      <c r="Q190" s="1"/>
      <c r="V190" s="1"/>
      <c r="AA190" s="1"/>
      <c r="AF190" s="1"/>
    </row>
    <row r="191" spans="6:32" ht="14.25" customHeight="1">
      <c r="F191" s="1"/>
      <c r="G191" s="1"/>
      <c r="H191" s="1"/>
      <c r="I191" s="1"/>
      <c r="M191" s="3"/>
      <c r="P191" s="4"/>
      <c r="Q191" s="1"/>
      <c r="V191" s="1"/>
      <c r="AA191" s="1"/>
      <c r="AF191" s="1"/>
    </row>
    <row r="192" spans="6:32" ht="14.25" customHeight="1">
      <c r="F192" s="1"/>
      <c r="G192" s="1"/>
      <c r="H192" s="1"/>
      <c r="I192" s="1"/>
      <c r="M192" s="3"/>
      <c r="P192" s="4"/>
      <c r="Q192" s="1"/>
      <c r="V192" s="1"/>
      <c r="AA192" s="1"/>
      <c r="AF192" s="1"/>
    </row>
    <row r="193" spans="6:32" ht="14.25" customHeight="1">
      <c r="F193" s="1"/>
      <c r="G193" s="1"/>
      <c r="H193" s="1"/>
      <c r="I193" s="1"/>
      <c r="M193" s="3"/>
      <c r="P193" s="4"/>
      <c r="Q193" s="1"/>
      <c r="V193" s="1"/>
      <c r="AA193" s="1"/>
      <c r="AF193" s="1"/>
    </row>
    <row r="194" spans="6:32" ht="14.25" customHeight="1">
      <c r="F194" s="1"/>
      <c r="G194" s="1"/>
      <c r="H194" s="1"/>
      <c r="I194" s="1"/>
      <c r="M194" s="3"/>
      <c r="P194" s="4"/>
      <c r="Q194" s="1"/>
      <c r="V194" s="1"/>
      <c r="AA194" s="1"/>
      <c r="AF194" s="1"/>
    </row>
    <row r="195" spans="6:32" ht="14.25" customHeight="1">
      <c r="F195" s="1"/>
      <c r="G195" s="1"/>
      <c r="H195" s="1"/>
      <c r="I195" s="1"/>
      <c r="M195" s="3"/>
      <c r="P195" s="4"/>
      <c r="Q195" s="1"/>
      <c r="V195" s="1"/>
      <c r="AA195" s="1"/>
      <c r="AF195" s="1"/>
    </row>
    <row r="196" spans="6:32" ht="14.25" customHeight="1">
      <c r="F196" s="1"/>
      <c r="G196" s="1"/>
      <c r="H196" s="1"/>
      <c r="I196" s="1"/>
      <c r="M196" s="3"/>
      <c r="P196" s="4"/>
      <c r="Q196" s="1"/>
      <c r="V196" s="1"/>
      <c r="AA196" s="1"/>
      <c r="AF196" s="1"/>
    </row>
    <row r="197" spans="6:32" ht="14.25" customHeight="1">
      <c r="F197" s="1"/>
      <c r="G197" s="1"/>
      <c r="H197" s="1"/>
      <c r="I197" s="1"/>
      <c r="M197" s="3"/>
      <c r="P197" s="4"/>
      <c r="Q197" s="1"/>
      <c r="V197" s="1"/>
      <c r="AA197" s="1"/>
      <c r="AF197" s="1"/>
    </row>
    <row r="198" spans="6:32" ht="14.25" customHeight="1">
      <c r="F198" s="1"/>
      <c r="G198" s="1"/>
      <c r="H198" s="1"/>
      <c r="I198" s="1"/>
      <c r="M198" s="3"/>
      <c r="P198" s="4"/>
      <c r="Q198" s="1"/>
      <c r="V198" s="1"/>
      <c r="AA198" s="1"/>
      <c r="AF198" s="1"/>
    </row>
    <row r="199" spans="6:32" ht="14.25" customHeight="1">
      <c r="F199" s="1"/>
      <c r="G199" s="1"/>
      <c r="H199" s="1"/>
      <c r="I199" s="1"/>
      <c r="M199" s="3"/>
      <c r="P199" s="4"/>
      <c r="Q199" s="1"/>
      <c r="V199" s="1"/>
      <c r="AA199" s="1"/>
      <c r="AF199" s="1"/>
    </row>
    <row r="200" spans="6:32" ht="14.25" customHeight="1">
      <c r="F200" s="1"/>
      <c r="G200" s="1"/>
      <c r="H200" s="1"/>
      <c r="I200" s="1"/>
      <c r="M200" s="3"/>
      <c r="P200" s="4"/>
      <c r="Q200" s="1"/>
      <c r="V200" s="1"/>
      <c r="AA200" s="1"/>
      <c r="AF200" s="1"/>
    </row>
    <row r="201" spans="6:32" ht="14.25" customHeight="1">
      <c r="F201" s="1"/>
      <c r="G201" s="1"/>
      <c r="H201" s="1"/>
      <c r="I201" s="1"/>
      <c r="M201" s="3"/>
      <c r="P201" s="4"/>
      <c r="Q201" s="1"/>
      <c r="V201" s="1"/>
      <c r="AA201" s="1"/>
      <c r="AF201" s="1"/>
    </row>
    <row r="202" spans="6:32" ht="14.25" customHeight="1">
      <c r="F202" s="1"/>
      <c r="G202" s="1"/>
      <c r="H202" s="1"/>
      <c r="I202" s="1"/>
      <c r="M202" s="3"/>
      <c r="P202" s="4"/>
      <c r="Q202" s="1"/>
      <c r="V202" s="1"/>
      <c r="AA202" s="1"/>
      <c r="AF202" s="1"/>
    </row>
    <row r="203" spans="6:32" ht="14.25" customHeight="1">
      <c r="F203" s="1"/>
      <c r="G203" s="1"/>
      <c r="H203" s="1"/>
      <c r="I203" s="1"/>
      <c r="M203" s="3"/>
      <c r="P203" s="4"/>
      <c r="Q203" s="1"/>
      <c r="V203" s="1"/>
      <c r="AA203" s="1"/>
      <c r="AF203" s="1"/>
    </row>
    <row r="204" spans="6:32" ht="14.25" customHeight="1">
      <c r="F204" s="1"/>
      <c r="G204" s="1"/>
      <c r="H204" s="1"/>
      <c r="I204" s="1"/>
      <c r="M204" s="3"/>
      <c r="P204" s="4"/>
      <c r="Q204" s="1"/>
      <c r="V204" s="1"/>
      <c r="AA204" s="1"/>
      <c r="AF204" s="1"/>
    </row>
    <row r="205" spans="6:32" ht="14.25" customHeight="1">
      <c r="F205" s="1"/>
      <c r="G205" s="1"/>
      <c r="H205" s="1"/>
      <c r="I205" s="1"/>
      <c r="M205" s="3"/>
      <c r="P205" s="4"/>
      <c r="Q205" s="1"/>
      <c r="V205" s="1"/>
      <c r="AA205" s="1"/>
      <c r="AF205" s="1"/>
    </row>
    <row r="206" spans="6:32" ht="14.25" customHeight="1">
      <c r="F206" s="1"/>
      <c r="G206" s="1"/>
      <c r="H206" s="1"/>
      <c r="I206" s="1"/>
      <c r="M206" s="3"/>
      <c r="P206" s="4"/>
      <c r="Q206" s="1"/>
      <c r="V206" s="1"/>
      <c r="AA206" s="1"/>
      <c r="AF206" s="1"/>
    </row>
    <row r="207" spans="6:32" ht="14.25" customHeight="1">
      <c r="F207" s="1"/>
      <c r="G207" s="1"/>
      <c r="H207" s="1"/>
      <c r="I207" s="1"/>
      <c r="M207" s="3"/>
      <c r="P207" s="4"/>
      <c r="Q207" s="1"/>
      <c r="V207" s="1"/>
      <c r="AA207" s="1"/>
      <c r="AF207" s="1"/>
    </row>
    <row r="208" spans="6:32" ht="14.25" customHeight="1">
      <c r="F208" s="1"/>
      <c r="G208" s="1"/>
      <c r="H208" s="1"/>
      <c r="I208" s="1"/>
      <c r="M208" s="3"/>
      <c r="P208" s="4"/>
      <c r="Q208" s="1"/>
      <c r="V208" s="1"/>
      <c r="AA208" s="1"/>
      <c r="AF208" s="1"/>
    </row>
    <row r="209" spans="6:32" ht="14.25" customHeight="1">
      <c r="F209" s="1"/>
      <c r="G209" s="1"/>
      <c r="H209" s="1"/>
      <c r="I209" s="1"/>
      <c r="M209" s="3"/>
      <c r="P209" s="4"/>
      <c r="Q209" s="1"/>
      <c r="V209" s="1"/>
      <c r="AA209" s="1"/>
      <c r="AF209" s="1"/>
    </row>
    <row r="210" spans="6:32" ht="14.25" customHeight="1">
      <c r="F210" s="1"/>
      <c r="G210" s="1"/>
      <c r="H210" s="1"/>
      <c r="I210" s="1"/>
      <c r="M210" s="3"/>
      <c r="P210" s="4"/>
      <c r="Q210" s="1"/>
      <c r="V210" s="1"/>
      <c r="AA210" s="1"/>
      <c r="AF210" s="1"/>
    </row>
    <row r="211" spans="6:32" ht="14.25" customHeight="1">
      <c r="F211" s="1"/>
      <c r="G211" s="1"/>
      <c r="H211" s="1"/>
      <c r="I211" s="1"/>
      <c r="M211" s="3"/>
      <c r="P211" s="4"/>
      <c r="Q211" s="1"/>
      <c r="V211" s="1"/>
      <c r="AA211" s="1"/>
      <c r="AF211" s="1"/>
    </row>
    <row r="212" spans="6:32" ht="14.25" customHeight="1">
      <c r="F212" s="1"/>
      <c r="G212" s="1"/>
      <c r="H212" s="1"/>
      <c r="I212" s="1"/>
      <c r="M212" s="3"/>
      <c r="P212" s="4"/>
      <c r="Q212" s="1"/>
      <c r="V212" s="1"/>
      <c r="AA212" s="1"/>
      <c r="AF212" s="1"/>
    </row>
    <row r="213" spans="6:32" ht="14.25" customHeight="1">
      <c r="F213" s="1"/>
      <c r="G213" s="1"/>
      <c r="H213" s="1"/>
      <c r="I213" s="1"/>
      <c r="M213" s="3"/>
      <c r="P213" s="4"/>
      <c r="Q213" s="1"/>
      <c r="V213" s="1"/>
      <c r="AA213" s="1"/>
      <c r="AF213" s="1"/>
    </row>
    <row r="214" spans="6:32" ht="14.25" customHeight="1">
      <c r="F214" s="1"/>
      <c r="G214" s="1"/>
      <c r="H214" s="1"/>
      <c r="I214" s="1"/>
      <c r="M214" s="3"/>
      <c r="P214" s="4"/>
      <c r="Q214" s="1"/>
      <c r="V214" s="1"/>
      <c r="AA214" s="1"/>
      <c r="AF214" s="1"/>
    </row>
    <row r="215" spans="6:32" ht="14.25" customHeight="1">
      <c r="F215" s="1"/>
      <c r="G215" s="1"/>
      <c r="H215" s="1"/>
      <c r="I215" s="1"/>
      <c r="M215" s="3"/>
      <c r="P215" s="4"/>
      <c r="Q215" s="1"/>
      <c r="V215" s="1"/>
      <c r="AA215" s="1"/>
      <c r="AF215" s="1"/>
    </row>
    <row r="216" spans="6:32" ht="14.25" customHeight="1">
      <c r="F216" s="1"/>
      <c r="G216" s="1"/>
      <c r="H216" s="1"/>
      <c r="I216" s="1"/>
      <c r="M216" s="3"/>
      <c r="P216" s="4"/>
      <c r="Q216" s="1"/>
      <c r="V216" s="1"/>
      <c r="AA216" s="1"/>
      <c r="AF216" s="1"/>
    </row>
    <row r="217" spans="6:32" ht="14.25" customHeight="1">
      <c r="F217" s="1"/>
      <c r="G217" s="1"/>
      <c r="H217" s="1"/>
      <c r="I217" s="1"/>
      <c r="M217" s="3"/>
      <c r="P217" s="4"/>
      <c r="Q217" s="1"/>
      <c r="V217" s="1"/>
      <c r="AA217" s="1"/>
      <c r="AF217" s="1"/>
    </row>
    <row r="218" spans="6:32" ht="14.25" customHeight="1">
      <c r="F218" s="1"/>
      <c r="G218" s="1"/>
      <c r="H218" s="1"/>
      <c r="I218" s="1"/>
      <c r="M218" s="3"/>
      <c r="P218" s="4"/>
      <c r="Q218" s="1"/>
      <c r="V218" s="1"/>
      <c r="AA218" s="1"/>
      <c r="AF218" s="1"/>
    </row>
    <row r="219" spans="6:32" ht="14.25" customHeight="1">
      <c r="F219" s="1"/>
      <c r="G219" s="1"/>
      <c r="H219" s="1"/>
      <c r="I219" s="1"/>
      <c r="M219" s="3"/>
      <c r="P219" s="4"/>
      <c r="Q219" s="1"/>
      <c r="V219" s="1"/>
      <c r="AA219" s="1"/>
      <c r="AF219" s="1"/>
    </row>
    <row r="220" spans="6:32" ht="14.25" customHeight="1">
      <c r="F220" s="1"/>
      <c r="G220" s="1"/>
      <c r="H220" s="1"/>
      <c r="I220" s="1"/>
      <c r="M220" s="3"/>
      <c r="P220" s="4"/>
      <c r="Q220" s="1"/>
      <c r="V220" s="1"/>
      <c r="AA220" s="1"/>
      <c r="AF220" s="1"/>
    </row>
    <row r="221" spans="6:32" ht="14.25" customHeight="1">
      <c r="F221" s="1"/>
      <c r="G221" s="1"/>
      <c r="H221" s="1"/>
      <c r="I221" s="1"/>
      <c r="M221" s="3"/>
      <c r="P221" s="4"/>
      <c r="Q221" s="1"/>
      <c r="V221" s="1"/>
      <c r="AA221" s="1"/>
      <c r="AF221" s="1"/>
    </row>
    <row r="222" spans="6:32" ht="14.25" customHeight="1">
      <c r="F222" s="1"/>
      <c r="G222" s="1"/>
      <c r="H222" s="1"/>
      <c r="I222" s="1"/>
      <c r="M222" s="3"/>
      <c r="P222" s="4"/>
      <c r="Q222" s="1"/>
      <c r="V222" s="1"/>
      <c r="AA222" s="1"/>
      <c r="AF222" s="1"/>
    </row>
    <row r="223" spans="6:32" ht="14.25" customHeight="1">
      <c r="F223" s="1"/>
      <c r="G223" s="1"/>
      <c r="H223" s="1"/>
      <c r="I223" s="1"/>
      <c r="M223" s="3"/>
      <c r="P223" s="4"/>
      <c r="Q223" s="1"/>
      <c r="V223" s="1"/>
      <c r="AA223" s="1"/>
      <c r="AF223" s="1"/>
    </row>
    <row r="224" spans="6:32" ht="14.25" customHeight="1">
      <c r="F224" s="1"/>
      <c r="G224" s="1"/>
      <c r="H224" s="1"/>
      <c r="I224" s="1"/>
      <c r="M224" s="3"/>
      <c r="P224" s="4"/>
      <c r="Q224" s="1"/>
      <c r="V224" s="1"/>
      <c r="AA224" s="1"/>
      <c r="AF224" s="1"/>
    </row>
    <row r="225" spans="6:32" ht="14.25" customHeight="1">
      <c r="F225" s="1"/>
      <c r="G225" s="1"/>
      <c r="H225" s="1"/>
      <c r="I225" s="1"/>
      <c r="M225" s="3"/>
      <c r="P225" s="4"/>
      <c r="Q225" s="1"/>
      <c r="V225" s="1"/>
      <c r="AA225" s="1"/>
      <c r="AF225" s="1"/>
    </row>
    <row r="226" spans="6:32" ht="14.25" customHeight="1">
      <c r="F226" s="1"/>
      <c r="G226" s="1"/>
      <c r="H226" s="1"/>
      <c r="I226" s="1"/>
      <c r="M226" s="3"/>
      <c r="P226" s="4"/>
      <c r="Q226" s="1"/>
      <c r="V226" s="1"/>
      <c r="AA226" s="1"/>
      <c r="AF226" s="1"/>
    </row>
    <row r="227" spans="6:32" ht="14.25" customHeight="1">
      <c r="F227" s="1"/>
      <c r="G227" s="1"/>
      <c r="H227" s="1"/>
      <c r="I227" s="1"/>
      <c r="M227" s="3"/>
      <c r="P227" s="4"/>
      <c r="Q227" s="1"/>
      <c r="V227" s="1"/>
      <c r="AA227" s="1"/>
      <c r="AF227" s="1"/>
    </row>
    <row r="228" spans="6:32" ht="14.25" customHeight="1">
      <c r="F228" s="1"/>
      <c r="G228" s="1"/>
      <c r="H228" s="1"/>
      <c r="I228" s="1"/>
      <c r="M228" s="3"/>
      <c r="P228" s="4"/>
      <c r="Q228" s="1"/>
      <c r="V228" s="1"/>
      <c r="AA228" s="1"/>
      <c r="AF228" s="1"/>
    </row>
    <row r="229" spans="6:32" ht="14.25" customHeight="1">
      <c r="F229" s="1"/>
      <c r="G229" s="1"/>
      <c r="H229" s="1"/>
      <c r="I229" s="1"/>
      <c r="M229" s="3"/>
      <c r="P229" s="4"/>
      <c r="Q229" s="1"/>
      <c r="V229" s="1"/>
      <c r="AA229" s="1"/>
      <c r="AF229" s="1"/>
    </row>
    <row r="230" spans="6:32" ht="14.25" customHeight="1">
      <c r="F230" s="1"/>
      <c r="G230" s="1"/>
      <c r="H230" s="1"/>
      <c r="I230" s="1"/>
      <c r="M230" s="3"/>
      <c r="P230" s="4"/>
      <c r="Q230" s="1"/>
      <c r="V230" s="1"/>
      <c r="AA230" s="1"/>
      <c r="AF230" s="1"/>
    </row>
    <row r="231" spans="6:32" ht="14.25" customHeight="1">
      <c r="F231" s="1"/>
      <c r="G231" s="1"/>
      <c r="H231" s="1"/>
      <c r="I231" s="1"/>
      <c r="M231" s="3"/>
      <c r="P231" s="4"/>
      <c r="Q231" s="1"/>
      <c r="V231" s="1"/>
      <c r="AA231" s="1"/>
      <c r="AF231" s="1"/>
    </row>
    <row r="232" spans="6:32" ht="14.25" customHeight="1">
      <c r="F232" s="1"/>
      <c r="G232" s="1"/>
      <c r="H232" s="1"/>
      <c r="I232" s="1"/>
      <c r="M232" s="3"/>
      <c r="P232" s="4"/>
      <c r="Q232" s="1"/>
      <c r="V232" s="1"/>
      <c r="AA232" s="1"/>
      <c r="AF232" s="1"/>
    </row>
    <row r="233" spans="6:32" ht="14.25" customHeight="1">
      <c r="F233" s="1"/>
      <c r="G233" s="1"/>
      <c r="H233" s="1"/>
      <c r="I233" s="1"/>
      <c r="M233" s="3"/>
      <c r="P233" s="4"/>
      <c r="Q233" s="1"/>
      <c r="V233" s="1"/>
      <c r="AA233" s="1"/>
      <c r="AF233" s="1"/>
    </row>
    <row r="234" spans="6:32" ht="14.25" customHeight="1">
      <c r="F234" s="1"/>
      <c r="G234" s="1"/>
      <c r="H234" s="1"/>
      <c r="I234" s="1"/>
      <c r="M234" s="3"/>
      <c r="P234" s="4"/>
      <c r="Q234" s="1"/>
      <c r="V234" s="1"/>
      <c r="AA234" s="1"/>
      <c r="AF234" s="1"/>
    </row>
    <row r="235" spans="6:32" ht="14.25" customHeight="1">
      <c r="F235" s="1"/>
      <c r="G235" s="1"/>
      <c r="H235" s="1"/>
      <c r="I235" s="1"/>
      <c r="M235" s="3"/>
      <c r="P235" s="4"/>
      <c r="Q235" s="1"/>
      <c r="V235" s="1"/>
      <c r="AA235" s="1"/>
      <c r="AF235" s="1"/>
    </row>
    <row r="236" spans="6:32" ht="14.25" customHeight="1">
      <c r="F236" s="1"/>
      <c r="G236" s="1"/>
      <c r="H236" s="1"/>
      <c r="I236" s="1"/>
      <c r="M236" s="3"/>
      <c r="P236" s="4"/>
      <c r="Q236" s="1"/>
      <c r="V236" s="1"/>
      <c r="AA236" s="1"/>
      <c r="AF236" s="1"/>
    </row>
    <row r="237" spans="6:32" ht="14.25" customHeight="1">
      <c r="F237" s="1"/>
      <c r="G237" s="1"/>
      <c r="H237" s="1"/>
      <c r="I237" s="1"/>
      <c r="M237" s="3"/>
      <c r="P237" s="4"/>
      <c r="Q237" s="1"/>
      <c r="V237" s="1"/>
      <c r="AA237" s="1"/>
      <c r="AF237" s="1"/>
    </row>
    <row r="238" spans="6:32" ht="14.25" customHeight="1">
      <c r="F238" s="1"/>
      <c r="G238" s="1"/>
      <c r="H238" s="1"/>
      <c r="I238" s="1"/>
      <c r="M238" s="3"/>
      <c r="P238" s="4"/>
      <c r="Q238" s="1"/>
      <c r="V238" s="1"/>
      <c r="AA238" s="1"/>
      <c r="AF238" s="1"/>
    </row>
    <row r="239" spans="6:32" ht="14.25" customHeight="1">
      <c r="F239" s="1"/>
      <c r="G239" s="1"/>
      <c r="H239" s="1"/>
      <c r="I239" s="1"/>
      <c r="M239" s="3"/>
      <c r="P239" s="4"/>
      <c r="Q239" s="1"/>
      <c r="V239" s="1"/>
      <c r="AA239" s="1"/>
      <c r="AF239" s="1"/>
    </row>
    <row r="240" spans="6:32" ht="14.25" customHeight="1">
      <c r="F240" s="1"/>
      <c r="G240" s="1"/>
      <c r="H240" s="1"/>
      <c r="I240" s="1"/>
      <c r="M240" s="3"/>
      <c r="P240" s="4"/>
      <c r="Q240" s="1"/>
      <c r="V240" s="1"/>
      <c r="AA240" s="1"/>
      <c r="AF240" s="1"/>
    </row>
    <row r="241" spans="6:32" ht="14.25" customHeight="1">
      <c r="F241" s="1"/>
      <c r="G241" s="1"/>
      <c r="H241" s="1"/>
      <c r="I241" s="1"/>
      <c r="M241" s="3"/>
      <c r="P241" s="4"/>
      <c r="Q241" s="1"/>
      <c r="V241" s="1"/>
      <c r="AA241" s="1"/>
      <c r="AF241" s="1"/>
    </row>
    <row r="242" spans="6:32" ht="14.25" customHeight="1">
      <c r="F242" s="1"/>
      <c r="G242" s="1"/>
      <c r="H242" s="1"/>
      <c r="I242" s="1"/>
      <c r="M242" s="3"/>
      <c r="P242" s="4"/>
      <c r="Q242" s="1"/>
      <c r="V242" s="1"/>
      <c r="AA242" s="1"/>
      <c r="AF242" s="1"/>
    </row>
    <row r="243" spans="6:32" ht="14.25" customHeight="1">
      <c r="F243" s="1"/>
      <c r="G243" s="1"/>
      <c r="H243" s="1"/>
      <c r="I243" s="1"/>
      <c r="M243" s="3"/>
      <c r="P243" s="4"/>
      <c r="Q243" s="1"/>
      <c r="V243" s="1"/>
      <c r="AA243" s="1"/>
      <c r="AF243" s="1"/>
    </row>
    <row r="244" spans="6:32" ht="14.25" customHeight="1">
      <c r="F244" s="1"/>
      <c r="G244" s="1"/>
      <c r="H244" s="1"/>
      <c r="I244" s="1"/>
      <c r="M244" s="3"/>
      <c r="P244" s="4"/>
      <c r="Q244" s="1"/>
      <c r="V244" s="1"/>
      <c r="AA244" s="1"/>
      <c r="AF244" s="1"/>
    </row>
    <row r="245" spans="6:32" ht="14.25" customHeight="1">
      <c r="F245" s="1"/>
      <c r="G245" s="1"/>
      <c r="H245" s="1"/>
      <c r="I245" s="1"/>
      <c r="M245" s="3"/>
      <c r="P245" s="4"/>
      <c r="Q245" s="1"/>
      <c r="V245" s="1"/>
      <c r="AA245" s="1"/>
      <c r="AF245" s="1"/>
    </row>
    <row r="246" spans="6:32" ht="14.25" customHeight="1">
      <c r="F246" s="1"/>
      <c r="G246" s="1"/>
      <c r="H246" s="1"/>
      <c r="I246" s="1"/>
      <c r="M246" s="3"/>
      <c r="P246" s="4"/>
      <c r="Q246" s="1"/>
      <c r="V246" s="1"/>
      <c r="AA246" s="1"/>
      <c r="AF246" s="1"/>
    </row>
    <row r="247" spans="6:32" ht="14.25" customHeight="1">
      <c r="F247" s="1"/>
      <c r="G247" s="1"/>
      <c r="H247" s="1"/>
      <c r="I247" s="1"/>
      <c r="M247" s="3"/>
      <c r="P247" s="4"/>
      <c r="Q247" s="1"/>
      <c r="V247" s="1"/>
      <c r="AA247" s="1"/>
      <c r="AF247" s="1"/>
    </row>
    <row r="248" spans="6:32" ht="14.25" customHeight="1">
      <c r="F248" s="1"/>
      <c r="G248" s="1"/>
      <c r="H248" s="1"/>
      <c r="I248" s="1"/>
      <c r="M248" s="3"/>
      <c r="P248" s="4"/>
      <c r="Q248" s="1"/>
      <c r="V248" s="1"/>
      <c r="AA248" s="1"/>
      <c r="AF248" s="1"/>
    </row>
    <row r="249" spans="6:32" ht="14.25" customHeight="1">
      <c r="F249" s="1"/>
      <c r="G249" s="1"/>
      <c r="H249" s="1"/>
      <c r="I249" s="1"/>
      <c r="M249" s="3"/>
      <c r="P249" s="4"/>
      <c r="Q249" s="1"/>
      <c r="V249" s="1"/>
      <c r="AA249" s="1"/>
      <c r="AF249" s="1"/>
    </row>
    <row r="250" spans="6:32" ht="14.25" customHeight="1">
      <c r="F250" s="1"/>
      <c r="G250" s="1"/>
      <c r="H250" s="1"/>
      <c r="I250" s="1"/>
      <c r="M250" s="3"/>
      <c r="P250" s="4"/>
      <c r="Q250" s="1"/>
      <c r="V250" s="1"/>
      <c r="AA250" s="1"/>
      <c r="AF250" s="1"/>
    </row>
    <row r="251" spans="6:32" ht="14.25" customHeight="1">
      <c r="F251" s="1"/>
      <c r="G251" s="1"/>
      <c r="H251" s="1"/>
      <c r="I251" s="1"/>
      <c r="M251" s="3"/>
      <c r="P251" s="4"/>
      <c r="Q251" s="1"/>
      <c r="V251" s="1"/>
      <c r="AA251" s="1"/>
      <c r="AF251" s="1"/>
    </row>
    <row r="252" spans="6:32" ht="14.25" customHeight="1">
      <c r="F252" s="1"/>
      <c r="G252" s="1"/>
      <c r="H252" s="1"/>
      <c r="I252" s="1"/>
      <c r="M252" s="3"/>
      <c r="P252" s="4"/>
      <c r="Q252" s="1"/>
      <c r="V252" s="1"/>
      <c r="AA252" s="1"/>
      <c r="AF252" s="1"/>
    </row>
    <row r="253" spans="6:32" ht="14.25" customHeight="1">
      <c r="F253" s="1"/>
      <c r="G253" s="1"/>
      <c r="H253" s="1"/>
      <c r="I253" s="1"/>
      <c r="M253" s="3"/>
      <c r="P253" s="4"/>
      <c r="Q253" s="1"/>
      <c r="V253" s="1"/>
      <c r="AA253" s="1"/>
      <c r="AF253" s="1"/>
    </row>
    <row r="254" spans="6:32" ht="14.25" customHeight="1">
      <c r="F254" s="1"/>
      <c r="G254" s="1"/>
      <c r="H254" s="1"/>
      <c r="I254" s="1"/>
      <c r="M254" s="3"/>
      <c r="P254" s="4"/>
      <c r="Q254" s="1"/>
      <c r="V254" s="1"/>
      <c r="AA254" s="1"/>
      <c r="AF254" s="1"/>
    </row>
    <row r="255" spans="6:32" ht="14.25" customHeight="1">
      <c r="F255" s="1"/>
      <c r="G255" s="1"/>
      <c r="H255" s="1"/>
      <c r="I255" s="1"/>
      <c r="M255" s="3"/>
      <c r="P255" s="4"/>
      <c r="Q255" s="1"/>
      <c r="V255" s="1"/>
      <c r="AA255" s="1"/>
      <c r="AF255" s="1"/>
    </row>
    <row r="256" spans="6:32" ht="14.25" customHeight="1">
      <c r="F256" s="1"/>
      <c r="G256" s="1"/>
      <c r="H256" s="1"/>
      <c r="I256" s="1"/>
      <c r="M256" s="3"/>
      <c r="P256" s="4"/>
      <c r="Q256" s="1"/>
      <c r="V256" s="1"/>
      <c r="AA256" s="1"/>
      <c r="AF256" s="1"/>
    </row>
    <row r="257" spans="6:32" ht="14.25" customHeight="1">
      <c r="F257" s="1"/>
      <c r="G257" s="1"/>
      <c r="H257" s="1"/>
      <c r="I257" s="1"/>
      <c r="M257" s="3"/>
      <c r="P257" s="4"/>
      <c r="Q257" s="1"/>
      <c r="V257" s="1"/>
      <c r="AA257" s="1"/>
      <c r="AF257" s="1"/>
    </row>
    <row r="258" spans="6:32" ht="14.25" customHeight="1">
      <c r="F258" s="1"/>
      <c r="G258" s="1"/>
      <c r="H258" s="1"/>
      <c r="I258" s="1"/>
      <c r="M258" s="3"/>
      <c r="P258" s="4"/>
      <c r="Q258" s="1"/>
      <c r="V258" s="1"/>
      <c r="AA258" s="1"/>
      <c r="AF258" s="1"/>
    </row>
    <row r="259" spans="6:32" ht="14.25" customHeight="1">
      <c r="F259" s="1"/>
      <c r="G259" s="1"/>
      <c r="H259" s="1"/>
      <c r="I259" s="1"/>
      <c r="M259" s="3"/>
      <c r="P259" s="4"/>
      <c r="Q259" s="1"/>
      <c r="V259" s="1"/>
      <c r="AA259" s="1"/>
      <c r="AF259" s="1"/>
    </row>
    <row r="260" spans="6:32" ht="14.25" customHeight="1">
      <c r="F260" s="1"/>
      <c r="G260" s="1"/>
      <c r="H260" s="1"/>
      <c r="I260" s="1"/>
      <c r="M260" s="3"/>
      <c r="P260" s="4"/>
      <c r="Q260" s="1"/>
      <c r="V260" s="1"/>
      <c r="AA260" s="1"/>
      <c r="AF260" s="1"/>
    </row>
    <row r="261" spans="6:32" ht="14.25" customHeight="1">
      <c r="F261" s="1"/>
      <c r="G261" s="1"/>
      <c r="H261" s="1"/>
      <c r="I261" s="1"/>
      <c r="M261" s="3"/>
      <c r="P261" s="4"/>
      <c r="Q261" s="1"/>
      <c r="V261" s="1"/>
      <c r="AA261" s="1"/>
      <c r="AF261" s="1"/>
    </row>
    <row r="262" spans="6:32" ht="14.25" customHeight="1">
      <c r="F262" s="1"/>
      <c r="G262" s="1"/>
      <c r="H262" s="1"/>
      <c r="I262" s="1"/>
      <c r="M262" s="3"/>
      <c r="P262" s="4"/>
      <c r="Q262" s="1"/>
      <c r="V262" s="1"/>
      <c r="AA262" s="1"/>
      <c r="AF262" s="1"/>
    </row>
    <row r="263" spans="6:32" ht="14.25" customHeight="1">
      <c r="F263" s="1"/>
      <c r="G263" s="1"/>
      <c r="H263" s="1"/>
      <c r="I263" s="1"/>
      <c r="M263" s="3"/>
      <c r="P263" s="4"/>
      <c r="Q263" s="1"/>
      <c r="V263" s="1"/>
      <c r="AA263" s="1"/>
      <c r="AF263" s="1"/>
    </row>
    <row r="264" spans="6:32" ht="14.25" customHeight="1">
      <c r="F264" s="1"/>
      <c r="G264" s="1"/>
      <c r="H264" s="1"/>
      <c r="I264" s="1"/>
      <c r="M264" s="3"/>
      <c r="P264" s="4"/>
      <c r="Q264" s="1"/>
      <c r="V264" s="1"/>
      <c r="AA264" s="1"/>
      <c r="AF264" s="1"/>
    </row>
    <row r="265" spans="6:32" ht="14.25" customHeight="1">
      <c r="F265" s="1"/>
      <c r="G265" s="1"/>
      <c r="H265" s="1"/>
      <c r="I265" s="1"/>
      <c r="M265" s="3"/>
      <c r="P265" s="4"/>
      <c r="Q265" s="1"/>
      <c r="V265" s="1"/>
      <c r="AA265" s="1"/>
      <c r="AF265" s="1"/>
    </row>
    <row r="266" spans="6:32" ht="14.25" customHeight="1">
      <c r="F266" s="1"/>
      <c r="G266" s="1"/>
      <c r="H266" s="1"/>
      <c r="I266" s="1"/>
      <c r="M266" s="3"/>
      <c r="P266" s="4"/>
      <c r="Q266" s="1"/>
      <c r="V266" s="1"/>
      <c r="AA266" s="1"/>
      <c r="AF266" s="1"/>
    </row>
    <row r="267" spans="6:32" ht="14.25" customHeight="1">
      <c r="F267" s="1"/>
      <c r="G267" s="1"/>
      <c r="H267" s="1"/>
      <c r="I267" s="1"/>
      <c r="M267" s="3"/>
      <c r="P267" s="4"/>
      <c r="Q267" s="1"/>
      <c r="V267" s="1"/>
      <c r="AA267" s="1"/>
      <c r="AF267" s="1"/>
    </row>
    <row r="268" spans="6:32" ht="14.25" customHeight="1">
      <c r="F268" s="1"/>
      <c r="G268" s="1"/>
      <c r="H268" s="1"/>
      <c r="I268" s="1"/>
      <c r="M268" s="3"/>
      <c r="P268" s="4"/>
      <c r="Q268" s="1"/>
      <c r="V268" s="1"/>
      <c r="AA268" s="1"/>
      <c r="AF268" s="1"/>
    </row>
    <row r="269" spans="6:32" ht="14.25" customHeight="1">
      <c r="F269" s="1"/>
      <c r="G269" s="1"/>
      <c r="H269" s="1"/>
      <c r="I269" s="1"/>
      <c r="M269" s="3"/>
      <c r="P269" s="4"/>
      <c r="Q269" s="1"/>
      <c r="V269" s="1"/>
      <c r="AA269" s="1"/>
      <c r="AF269" s="1"/>
    </row>
    <row r="270" spans="6:32" ht="14.25" customHeight="1">
      <c r="F270" s="1"/>
      <c r="G270" s="1"/>
      <c r="H270" s="1"/>
      <c r="I270" s="1"/>
      <c r="M270" s="3"/>
      <c r="P270" s="4"/>
      <c r="Q270" s="1"/>
      <c r="V270" s="1"/>
      <c r="AA270" s="1"/>
      <c r="AF270" s="1"/>
    </row>
    <row r="271" spans="6:32" ht="14.25" customHeight="1">
      <c r="F271" s="1"/>
      <c r="G271" s="1"/>
      <c r="H271" s="1"/>
      <c r="I271" s="1"/>
      <c r="M271" s="3"/>
      <c r="P271" s="4"/>
      <c r="Q271" s="1"/>
      <c r="V271" s="1"/>
      <c r="AA271" s="1"/>
      <c r="AF271" s="1"/>
    </row>
    <row r="272" spans="6:32" ht="14.25" customHeight="1">
      <c r="F272" s="1"/>
      <c r="G272" s="1"/>
      <c r="H272" s="1"/>
      <c r="I272" s="1"/>
      <c r="M272" s="3"/>
      <c r="P272" s="4"/>
      <c r="Q272" s="1"/>
      <c r="V272" s="1"/>
      <c r="AA272" s="1"/>
      <c r="AF272" s="1"/>
    </row>
    <row r="273" spans="6:32" ht="14.25" customHeight="1">
      <c r="F273" s="1"/>
      <c r="G273" s="1"/>
      <c r="H273" s="1"/>
      <c r="I273" s="1"/>
      <c r="M273" s="3"/>
      <c r="P273" s="4"/>
      <c r="Q273" s="1"/>
      <c r="V273" s="1"/>
      <c r="AA273" s="1"/>
      <c r="AF273" s="1"/>
    </row>
    <row r="274" spans="6:32" ht="14.25" customHeight="1">
      <c r="F274" s="1"/>
      <c r="G274" s="1"/>
      <c r="H274" s="1"/>
      <c r="I274" s="1"/>
      <c r="M274" s="3"/>
      <c r="P274" s="4"/>
      <c r="Q274" s="1"/>
      <c r="V274" s="1"/>
      <c r="AA274" s="1"/>
      <c r="AF274" s="1"/>
    </row>
    <row r="275" spans="6:32" ht="14.25" customHeight="1">
      <c r="F275" s="1"/>
      <c r="G275" s="1"/>
      <c r="H275" s="1"/>
      <c r="I275" s="1"/>
      <c r="M275" s="3"/>
      <c r="P275" s="4"/>
      <c r="Q275" s="1"/>
      <c r="V275" s="1"/>
      <c r="AA275" s="1"/>
      <c r="AF275" s="1"/>
    </row>
    <row r="276" spans="6:32" ht="14.25" customHeight="1">
      <c r="F276" s="1"/>
      <c r="G276" s="1"/>
      <c r="H276" s="1"/>
      <c r="I276" s="1"/>
      <c r="M276" s="3"/>
      <c r="P276" s="4"/>
      <c r="Q276" s="1"/>
      <c r="V276" s="1"/>
      <c r="AA276" s="1"/>
      <c r="AF276" s="1"/>
    </row>
    <row r="277" spans="6:32" ht="14.25" customHeight="1">
      <c r="F277" s="1"/>
      <c r="G277" s="1"/>
      <c r="H277" s="1"/>
      <c r="I277" s="1"/>
      <c r="M277" s="3"/>
      <c r="P277" s="4"/>
      <c r="Q277" s="1"/>
      <c r="V277" s="1"/>
      <c r="AA277" s="1"/>
      <c r="AF277" s="1"/>
    </row>
    <row r="278" spans="6:32" ht="14.25" customHeight="1">
      <c r="F278" s="1"/>
      <c r="G278" s="1"/>
      <c r="H278" s="1"/>
      <c r="I278" s="1"/>
      <c r="M278" s="3"/>
      <c r="P278" s="4"/>
      <c r="Q278" s="1"/>
      <c r="V278" s="1"/>
      <c r="AA278" s="1"/>
      <c r="AF278" s="1"/>
    </row>
    <row r="279" spans="6:32" ht="14.25" customHeight="1">
      <c r="F279" s="1"/>
      <c r="G279" s="1"/>
      <c r="H279" s="1"/>
      <c r="I279" s="1"/>
      <c r="M279" s="3"/>
      <c r="P279" s="4"/>
      <c r="Q279" s="1"/>
      <c r="V279" s="1"/>
      <c r="AA279" s="1"/>
      <c r="AF279" s="1"/>
    </row>
    <row r="280" spans="6:32" ht="14.25" customHeight="1">
      <c r="F280" s="1"/>
      <c r="G280" s="1"/>
      <c r="H280" s="1"/>
      <c r="I280" s="1"/>
      <c r="M280" s="3"/>
      <c r="P280" s="4"/>
      <c r="Q280" s="1"/>
      <c r="V280" s="1"/>
      <c r="AA280" s="1"/>
      <c r="AF280" s="1"/>
    </row>
    <row r="281" spans="6:32" ht="14.25" customHeight="1">
      <c r="F281" s="1"/>
      <c r="G281" s="1"/>
      <c r="H281" s="1"/>
      <c r="I281" s="1"/>
      <c r="M281" s="3"/>
      <c r="P281" s="4"/>
      <c r="Q281" s="1"/>
      <c r="V281" s="1"/>
      <c r="AA281" s="1"/>
      <c r="AF281" s="1"/>
    </row>
    <row r="282" spans="6:32" ht="14.25" customHeight="1">
      <c r="F282" s="1"/>
      <c r="G282" s="1"/>
      <c r="H282" s="1"/>
      <c r="I282" s="1"/>
      <c r="M282" s="3"/>
      <c r="P282" s="4"/>
      <c r="Q282" s="1"/>
      <c r="V282" s="1"/>
      <c r="AA282" s="1"/>
      <c r="AF282" s="1"/>
    </row>
    <row r="283" spans="6:32" ht="14.25" customHeight="1">
      <c r="F283" s="1"/>
      <c r="G283" s="1"/>
      <c r="H283" s="1"/>
      <c r="I283" s="1"/>
      <c r="M283" s="3"/>
      <c r="P283" s="4"/>
      <c r="Q283" s="1"/>
      <c r="V283" s="1"/>
      <c r="AA283" s="1"/>
      <c r="AF283" s="1"/>
    </row>
    <row r="284" spans="6:32" ht="14.25" customHeight="1">
      <c r="F284" s="1"/>
      <c r="G284" s="1"/>
      <c r="H284" s="1"/>
      <c r="I284" s="1"/>
      <c r="M284" s="3"/>
      <c r="P284" s="4"/>
      <c r="Q284" s="1"/>
      <c r="V284" s="1"/>
      <c r="AA284" s="1"/>
      <c r="AF284" s="1"/>
    </row>
    <row r="285" spans="6:32" ht="14.25" customHeight="1">
      <c r="F285" s="1"/>
      <c r="G285" s="1"/>
      <c r="H285" s="1"/>
      <c r="I285" s="1"/>
      <c r="M285" s="3"/>
      <c r="P285" s="4"/>
      <c r="Q285" s="1"/>
      <c r="V285" s="1"/>
      <c r="AA285" s="1"/>
      <c r="AF285" s="1"/>
    </row>
    <row r="286" spans="6:32" ht="14.25" customHeight="1">
      <c r="F286" s="1"/>
      <c r="G286" s="1"/>
      <c r="H286" s="1"/>
      <c r="I286" s="1"/>
      <c r="M286" s="3"/>
      <c r="P286" s="4"/>
      <c r="Q286" s="1"/>
      <c r="V286" s="1"/>
      <c r="AA286" s="1"/>
      <c r="AF286" s="1"/>
    </row>
    <row r="287" spans="6:32" ht="14.25" customHeight="1">
      <c r="F287" s="1"/>
      <c r="G287" s="1"/>
      <c r="H287" s="1"/>
      <c r="I287" s="1"/>
      <c r="M287" s="3"/>
      <c r="P287" s="4"/>
      <c r="Q287" s="1"/>
      <c r="V287" s="1"/>
      <c r="AA287" s="1"/>
      <c r="AF287" s="1"/>
    </row>
    <row r="288" spans="6:32" ht="14.25" customHeight="1">
      <c r="F288" s="1"/>
      <c r="G288" s="1"/>
      <c r="H288" s="1"/>
      <c r="I288" s="1"/>
      <c r="M288" s="3"/>
      <c r="P288" s="4"/>
      <c r="Q288" s="1"/>
      <c r="V288" s="1"/>
      <c r="AA288" s="1"/>
      <c r="AF288" s="1"/>
    </row>
    <row r="289" spans="6:32" ht="14.25" customHeight="1">
      <c r="F289" s="1"/>
      <c r="G289" s="1"/>
      <c r="H289" s="1"/>
      <c r="I289" s="1"/>
      <c r="M289" s="3"/>
      <c r="P289" s="4"/>
      <c r="Q289" s="1"/>
      <c r="V289" s="1"/>
      <c r="AA289" s="1"/>
      <c r="AF289" s="1"/>
    </row>
    <row r="290" spans="6:32" ht="14.25" customHeight="1">
      <c r="F290" s="1"/>
      <c r="G290" s="1"/>
      <c r="H290" s="1"/>
      <c r="I290" s="1"/>
      <c r="M290" s="3"/>
      <c r="P290" s="4"/>
      <c r="Q290" s="1"/>
      <c r="V290" s="1"/>
      <c r="AA290" s="1"/>
      <c r="AF290" s="1"/>
    </row>
    <row r="291" spans="6:32" ht="14.25" customHeight="1">
      <c r="F291" s="1"/>
      <c r="G291" s="1"/>
      <c r="H291" s="1"/>
      <c r="I291" s="1"/>
      <c r="M291" s="3"/>
      <c r="P291" s="4"/>
      <c r="Q291" s="1"/>
      <c r="V291" s="1"/>
      <c r="AA291" s="1"/>
      <c r="AF291" s="1"/>
    </row>
    <row r="292" spans="6:32" ht="14.25" customHeight="1">
      <c r="F292" s="1"/>
      <c r="G292" s="1"/>
      <c r="H292" s="1"/>
      <c r="I292" s="1"/>
      <c r="M292" s="3"/>
      <c r="P292" s="4"/>
      <c r="Q292" s="1"/>
      <c r="V292" s="1"/>
      <c r="AA292" s="1"/>
      <c r="AF292" s="1"/>
    </row>
    <row r="293" spans="6:32" ht="14.25" customHeight="1">
      <c r="F293" s="1"/>
      <c r="G293" s="1"/>
      <c r="H293" s="1"/>
      <c r="I293" s="1"/>
      <c r="M293" s="3"/>
      <c r="P293" s="4"/>
      <c r="Q293" s="1"/>
      <c r="V293" s="1"/>
      <c r="AA293" s="1"/>
      <c r="AF293" s="1"/>
    </row>
    <row r="294" spans="6:32" ht="14.25" customHeight="1">
      <c r="F294" s="1"/>
      <c r="G294" s="1"/>
      <c r="H294" s="1"/>
      <c r="I294" s="1"/>
      <c r="M294" s="3"/>
      <c r="P294" s="4"/>
      <c r="Q294" s="1"/>
      <c r="V294" s="1"/>
      <c r="AA294" s="1"/>
      <c r="AF294" s="1"/>
    </row>
    <row r="295" spans="6:32" ht="14.25" customHeight="1">
      <c r="F295" s="1"/>
      <c r="G295" s="1"/>
      <c r="H295" s="1"/>
      <c r="I295" s="1"/>
      <c r="M295" s="3"/>
      <c r="P295" s="4"/>
      <c r="Q295" s="1"/>
      <c r="V295" s="1"/>
      <c r="AA295" s="1"/>
      <c r="AF295" s="1"/>
    </row>
    <row r="296" spans="6:32" ht="14.25" customHeight="1">
      <c r="F296" s="1"/>
      <c r="G296" s="1"/>
      <c r="H296" s="1"/>
      <c r="I296" s="1"/>
      <c r="M296" s="3"/>
      <c r="P296" s="4"/>
      <c r="Q296" s="1"/>
      <c r="V296" s="1"/>
      <c r="AA296" s="1"/>
      <c r="AF296" s="1"/>
    </row>
    <row r="297" spans="6:32" ht="14.25" customHeight="1">
      <c r="F297" s="1"/>
      <c r="G297" s="1"/>
      <c r="H297" s="1"/>
      <c r="I297" s="1"/>
      <c r="M297" s="3"/>
      <c r="P297" s="4"/>
      <c r="Q297" s="1"/>
      <c r="V297" s="1"/>
      <c r="AA297" s="1"/>
      <c r="AF297" s="1"/>
    </row>
    <row r="298" spans="6:32" ht="14.25" customHeight="1">
      <c r="F298" s="1"/>
      <c r="G298" s="1"/>
      <c r="H298" s="1"/>
      <c r="I298" s="1"/>
      <c r="M298" s="3"/>
      <c r="P298" s="4"/>
      <c r="Q298" s="1"/>
      <c r="V298" s="1"/>
      <c r="AA298" s="1"/>
      <c r="AF298" s="1"/>
    </row>
    <row r="299" spans="6:32" ht="14.25" customHeight="1">
      <c r="F299" s="1"/>
      <c r="G299" s="1"/>
      <c r="H299" s="1"/>
      <c r="I299" s="1"/>
      <c r="M299" s="3"/>
      <c r="P299" s="4"/>
      <c r="Q299" s="1"/>
      <c r="V299" s="1"/>
      <c r="AA299" s="1"/>
      <c r="AF299" s="1"/>
    </row>
    <row r="300" spans="6:32" ht="14.25" customHeight="1">
      <c r="F300" s="1"/>
      <c r="G300" s="1"/>
      <c r="H300" s="1"/>
      <c r="I300" s="1"/>
      <c r="M300" s="3"/>
      <c r="P300" s="4"/>
      <c r="Q300" s="1"/>
      <c r="V300" s="1"/>
      <c r="AA300" s="1"/>
      <c r="AF300" s="1"/>
    </row>
    <row r="301" spans="6:32" ht="14.25" customHeight="1">
      <c r="F301" s="1"/>
      <c r="G301" s="1"/>
      <c r="H301" s="1"/>
      <c r="I301" s="1"/>
      <c r="M301" s="3"/>
      <c r="P301" s="4"/>
      <c r="Q301" s="1"/>
      <c r="V301" s="1"/>
      <c r="AA301" s="1"/>
      <c r="AF301" s="1"/>
    </row>
    <row r="302" spans="6:32" ht="14.25" customHeight="1">
      <c r="F302" s="1"/>
      <c r="G302" s="1"/>
      <c r="H302" s="1"/>
      <c r="I302" s="1"/>
      <c r="M302" s="3"/>
      <c r="P302" s="4"/>
      <c r="Q302" s="1"/>
      <c r="V302" s="1"/>
      <c r="AA302" s="1"/>
      <c r="AF302" s="1"/>
    </row>
    <row r="303" spans="6:32" ht="14.25" customHeight="1">
      <c r="F303" s="1"/>
      <c r="G303" s="1"/>
      <c r="H303" s="1"/>
      <c r="I303" s="1"/>
      <c r="M303" s="3"/>
      <c r="P303" s="4"/>
      <c r="Q303" s="1"/>
      <c r="V303" s="1"/>
      <c r="AA303" s="1"/>
      <c r="AF303" s="1"/>
    </row>
    <row r="304" spans="6:32" ht="14.25" customHeight="1">
      <c r="F304" s="1"/>
      <c r="G304" s="1"/>
      <c r="H304" s="1"/>
      <c r="I304" s="1"/>
      <c r="M304" s="3"/>
      <c r="P304" s="4"/>
      <c r="Q304" s="1"/>
      <c r="V304" s="1"/>
      <c r="AA304" s="1"/>
      <c r="AF304" s="1"/>
    </row>
    <row r="305" spans="6:32" ht="14.25" customHeight="1">
      <c r="F305" s="1"/>
      <c r="G305" s="1"/>
      <c r="H305" s="1"/>
      <c r="I305" s="1"/>
      <c r="M305" s="3"/>
      <c r="P305" s="4"/>
      <c r="Q305" s="1"/>
      <c r="V305" s="1"/>
      <c r="AA305" s="1"/>
      <c r="AF305" s="1"/>
    </row>
    <row r="306" spans="6:32" ht="14.25" customHeight="1">
      <c r="F306" s="1"/>
      <c r="G306" s="1"/>
      <c r="H306" s="1"/>
      <c r="I306" s="1"/>
      <c r="M306" s="3"/>
      <c r="P306" s="4"/>
      <c r="Q306" s="1"/>
      <c r="V306" s="1"/>
      <c r="AA306" s="1"/>
      <c r="AF306" s="1"/>
    </row>
    <row r="307" spans="6:32" ht="14.25" customHeight="1">
      <c r="F307" s="1"/>
      <c r="G307" s="1"/>
      <c r="H307" s="1"/>
      <c r="I307" s="1"/>
      <c r="M307" s="3"/>
      <c r="P307" s="4"/>
      <c r="Q307" s="1"/>
      <c r="V307" s="1"/>
      <c r="AA307" s="1"/>
      <c r="AF307" s="1"/>
    </row>
    <row r="308" spans="6:32" ht="14.25" customHeight="1">
      <c r="F308" s="1"/>
      <c r="G308" s="1"/>
      <c r="H308" s="1"/>
      <c r="I308" s="1"/>
      <c r="M308" s="3"/>
      <c r="P308" s="4"/>
      <c r="Q308" s="1"/>
      <c r="V308" s="1"/>
      <c r="AA308" s="1"/>
      <c r="AF308" s="1"/>
    </row>
    <row r="309" spans="6:32" ht="14.25" customHeight="1">
      <c r="F309" s="1"/>
      <c r="G309" s="1"/>
      <c r="H309" s="1"/>
      <c r="I309" s="1"/>
      <c r="M309" s="3"/>
      <c r="P309" s="4"/>
      <c r="Q309" s="1"/>
      <c r="V309" s="1"/>
      <c r="AA309" s="1"/>
      <c r="AF309" s="1"/>
    </row>
    <row r="310" spans="6:32" ht="14.25" customHeight="1">
      <c r="F310" s="1"/>
      <c r="G310" s="1"/>
      <c r="H310" s="1"/>
      <c r="I310" s="1"/>
      <c r="M310" s="3"/>
      <c r="P310" s="4"/>
      <c r="Q310" s="1"/>
      <c r="V310" s="1"/>
      <c r="AA310" s="1"/>
      <c r="AF310" s="1"/>
    </row>
    <row r="311" spans="6:32" ht="14.25" customHeight="1">
      <c r="F311" s="1"/>
      <c r="G311" s="1"/>
      <c r="H311" s="1"/>
      <c r="I311" s="1"/>
      <c r="M311" s="3"/>
      <c r="P311" s="4"/>
      <c r="Q311" s="1"/>
      <c r="V311" s="1"/>
      <c r="AA311" s="1"/>
      <c r="AF311" s="1"/>
    </row>
    <row r="312" spans="6:32" ht="14.25" customHeight="1">
      <c r="F312" s="1"/>
      <c r="G312" s="1"/>
      <c r="H312" s="1"/>
      <c r="I312" s="1"/>
      <c r="M312" s="3"/>
      <c r="P312" s="4"/>
      <c r="Q312" s="1"/>
      <c r="V312" s="1"/>
      <c r="AA312" s="1"/>
      <c r="AF312" s="1"/>
    </row>
    <row r="313" spans="6:32" ht="14.25" customHeight="1">
      <c r="F313" s="1"/>
      <c r="G313" s="1"/>
      <c r="H313" s="1"/>
      <c r="I313" s="1"/>
      <c r="M313" s="3"/>
      <c r="P313" s="4"/>
      <c r="Q313" s="1"/>
      <c r="V313" s="1"/>
      <c r="AA313" s="1"/>
      <c r="AF313" s="1"/>
    </row>
    <row r="314" spans="6:32" ht="14.25" customHeight="1">
      <c r="F314" s="1"/>
      <c r="G314" s="1"/>
      <c r="H314" s="1"/>
      <c r="I314" s="1"/>
      <c r="M314" s="3"/>
      <c r="P314" s="4"/>
      <c r="Q314" s="1"/>
      <c r="V314" s="1"/>
      <c r="AA314" s="1"/>
      <c r="AF314" s="1"/>
    </row>
    <row r="315" spans="6:32" ht="14.25" customHeight="1">
      <c r="F315" s="1"/>
      <c r="G315" s="1"/>
      <c r="H315" s="1"/>
      <c r="I315" s="1"/>
      <c r="M315" s="3"/>
      <c r="P315" s="4"/>
      <c r="Q315" s="1"/>
      <c r="V315" s="1"/>
      <c r="AA315" s="1"/>
      <c r="AF315" s="1"/>
    </row>
    <row r="316" spans="6:32" ht="14.25" customHeight="1">
      <c r="F316" s="1"/>
      <c r="G316" s="1"/>
      <c r="H316" s="1"/>
      <c r="I316" s="1"/>
      <c r="M316" s="3"/>
      <c r="P316" s="4"/>
      <c r="Q316" s="1"/>
      <c r="V316" s="1"/>
      <c r="AA316" s="1"/>
      <c r="AF316" s="1"/>
    </row>
    <row r="317" spans="6:32" ht="14.25" customHeight="1">
      <c r="F317" s="1"/>
      <c r="G317" s="1"/>
      <c r="H317" s="1"/>
      <c r="I317" s="1"/>
      <c r="M317" s="3"/>
      <c r="P317" s="4"/>
      <c r="Q317" s="1"/>
      <c r="V317" s="1"/>
      <c r="AA317" s="1"/>
      <c r="AF317" s="1"/>
    </row>
    <row r="318" spans="6:32" ht="14.25" customHeight="1">
      <c r="F318" s="1"/>
      <c r="G318" s="1"/>
      <c r="H318" s="1"/>
      <c r="I318" s="1"/>
      <c r="M318" s="3"/>
      <c r="P318" s="4"/>
      <c r="Q318" s="1"/>
      <c r="V318" s="1"/>
      <c r="AA318" s="1"/>
      <c r="AF318" s="1"/>
    </row>
    <row r="319" spans="6:32" ht="14.25" customHeight="1">
      <c r="F319" s="1"/>
      <c r="G319" s="1"/>
      <c r="H319" s="1"/>
      <c r="I319" s="1"/>
      <c r="M319" s="3"/>
      <c r="P319" s="4"/>
      <c r="Q319" s="1"/>
      <c r="V319" s="1"/>
      <c r="AA319" s="1"/>
      <c r="AF319" s="1"/>
    </row>
    <row r="320" spans="6:32" ht="14.25" customHeight="1">
      <c r="F320" s="1"/>
      <c r="G320" s="1"/>
      <c r="H320" s="1"/>
      <c r="I320" s="1"/>
      <c r="M320" s="3"/>
      <c r="P320" s="4"/>
      <c r="Q320" s="1"/>
      <c r="V320" s="1"/>
      <c r="AA320" s="1"/>
      <c r="AF320" s="1"/>
    </row>
    <row r="321" spans="6:32" ht="14.25" customHeight="1">
      <c r="F321" s="1"/>
      <c r="G321" s="1"/>
      <c r="H321" s="1"/>
      <c r="I321" s="1"/>
      <c r="M321" s="3"/>
      <c r="P321" s="4"/>
      <c r="Q321" s="1"/>
      <c r="V321" s="1"/>
      <c r="AA321" s="1"/>
      <c r="AF321" s="1"/>
    </row>
    <row r="322" spans="6:32" ht="14.25" customHeight="1">
      <c r="F322" s="1"/>
      <c r="G322" s="1"/>
      <c r="H322" s="1"/>
      <c r="I322" s="1"/>
      <c r="M322" s="3"/>
      <c r="P322" s="4"/>
      <c r="Q322" s="1"/>
      <c r="V322" s="1"/>
      <c r="AA322" s="1"/>
      <c r="AF322" s="1"/>
    </row>
    <row r="323" spans="6:32" ht="14.25" customHeight="1">
      <c r="F323" s="1"/>
      <c r="G323" s="1"/>
      <c r="H323" s="1"/>
      <c r="I323" s="1"/>
      <c r="M323" s="3"/>
      <c r="P323" s="4"/>
      <c r="Q323" s="1"/>
      <c r="V323" s="1"/>
      <c r="AA323" s="1"/>
      <c r="AF323" s="1"/>
    </row>
    <row r="324" spans="6:32" ht="14.25" customHeight="1">
      <c r="F324" s="1"/>
      <c r="G324" s="1"/>
      <c r="H324" s="1"/>
      <c r="I324" s="1"/>
      <c r="M324" s="3"/>
      <c r="P324" s="4"/>
      <c r="Q324" s="1"/>
      <c r="V324" s="1"/>
      <c r="AA324" s="1"/>
      <c r="AF324" s="1"/>
    </row>
    <row r="325" spans="6:32" ht="14.25" customHeight="1">
      <c r="F325" s="1"/>
      <c r="G325" s="1"/>
      <c r="H325" s="1"/>
      <c r="I325" s="1"/>
      <c r="M325" s="3"/>
      <c r="P325" s="4"/>
      <c r="Q325" s="1"/>
      <c r="V325" s="1"/>
      <c r="AA325" s="1"/>
      <c r="AF325" s="1"/>
    </row>
    <row r="326" spans="6:32" ht="14.25" customHeight="1">
      <c r="F326" s="1"/>
      <c r="G326" s="1"/>
      <c r="H326" s="1"/>
      <c r="I326" s="1"/>
      <c r="M326" s="3"/>
      <c r="P326" s="4"/>
      <c r="Q326" s="1"/>
      <c r="V326" s="1"/>
      <c r="AA326" s="1"/>
      <c r="AF326" s="1"/>
    </row>
    <row r="327" spans="6:32" ht="14.25" customHeight="1">
      <c r="F327" s="1"/>
      <c r="G327" s="1"/>
      <c r="H327" s="1"/>
      <c r="I327" s="1"/>
      <c r="M327" s="3"/>
      <c r="P327" s="4"/>
      <c r="Q327" s="1"/>
      <c r="V327" s="1"/>
      <c r="AA327" s="1"/>
      <c r="AF327" s="1"/>
    </row>
    <row r="328" spans="6:32" ht="14.25" customHeight="1">
      <c r="F328" s="1"/>
      <c r="G328" s="1"/>
      <c r="H328" s="1"/>
      <c r="I328" s="1"/>
      <c r="M328" s="3"/>
      <c r="P328" s="4"/>
      <c r="Q328" s="1"/>
      <c r="V328" s="1"/>
      <c r="AA328" s="1"/>
      <c r="AF328" s="1"/>
    </row>
    <row r="329" spans="6:32" ht="14.25" customHeight="1">
      <c r="F329" s="1"/>
      <c r="G329" s="1"/>
      <c r="H329" s="1"/>
      <c r="I329" s="1"/>
      <c r="M329" s="3"/>
      <c r="P329" s="4"/>
      <c r="Q329" s="1"/>
      <c r="V329" s="1"/>
      <c r="AA329" s="1"/>
      <c r="AF329" s="1"/>
    </row>
    <row r="330" spans="6:32" ht="14.25" customHeight="1">
      <c r="F330" s="1"/>
      <c r="G330" s="1"/>
      <c r="H330" s="1"/>
      <c r="I330" s="1"/>
      <c r="M330" s="3"/>
      <c r="P330" s="4"/>
      <c r="Q330" s="1"/>
      <c r="V330" s="1"/>
      <c r="AA330" s="1"/>
      <c r="AF330" s="1"/>
    </row>
    <row r="331" spans="6:32" ht="14.25" customHeight="1">
      <c r="F331" s="1"/>
      <c r="G331" s="1"/>
      <c r="H331" s="1"/>
      <c r="I331" s="1"/>
      <c r="M331" s="3"/>
      <c r="P331" s="4"/>
      <c r="Q331" s="1"/>
      <c r="V331" s="1"/>
      <c r="AA331" s="1"/>
      <c r="AF331" s="1"/>
    </row>
    <row r="332" spans="6:32" ht="14.25" customHeight="1">
      <c r="F332" s="1"/>
      <c r="G332" s="1"/>
      <c r="H332" s="1"/>
      <c r="I332" s="1"/>
      <c r="M332" s="3"/>
      <c r="P332" s="4"/>
      <c r="Q332" s="1"/>
      <c r="V332" s="1"/>
      <c r="AA332" s="1"/>
      <c r="AF332" s="1"/>
    </row>
    <row r="333" spans="6:32" ht="14.25" customHeight="1">
      <c r="F333" s="1"/>
      <c r="G333" s="1"/>
      <c r="H333" s="1"/>
      <c r="I333" s="1"/>
      <c r="M333" s="3"/>
      <c r="P333" s="4"/>
      <c r="Q333" s="1"/>
      <c r="V333" s="1"/>
      <c r="AA333" s="1"/>
      <c r="AF333" s="1"/>
    </row>
    <row r="334" spans="6:32" ht="14.25" customHeight="1">
      <c r="F334" s="1"/>
      <c r="G334" s="1"/>
      <c r="H334" s="1"/>
      <c r="I334" s="1"/>
      <c r="M334" s="3"/>
      <c r="P334" s="4"/>
      <c r="Q334" s="1"/>
      <c r="V334" s="1"/>
      <c r="AA334" s="1"/>
      <c r="AF334" s="1"/>
    </row>
    <row r="335" spans="6:32" ht="14.25" customHeight="1">
      <c r="F335" s="1"/>
      <c r="G335" s="1"/>
      <c r="H335" s="1"/>
      <c r="I335" s="1"/>
      <c r="M335" s="3"/>
      <c r="P335" s="4"/>
      <c r="Q335" s="1"/>
      <c r="V335" s="1"/>
      <c r="AA335" s="1"/>
      <c r="AF335" s="1"/>
    </row>
    <row r="336" spans="6:32" ht="14.25" customHeight="1">
      <c r="F336" s="1"/>
      <c r="G336" s="1"/>
      <c r="H336" s="1"/>
      <c r="I336" s="1"/>
      <c r="M336" s="3"/>
      <c r="P336" s="4"/>
      <c r="Q336" s="1"/>
      <c r="V336" s="1"/>
      <c r="AA336" s="1"/>
      <c r="AF336" s="1"/>
    </row>
    <row r="337" spans="6:32" ht="14.25" customHeight="1">
      <c r="F337" s="1"/>
      <c r="G337" s="1"/>
      <c r="H337" s="1"/>
      <c r="I337" s="1"/>
      <c r="M337" s="3"/>
      <c r="P337" s="4"/>
      <c r="Q337" s="1"/>
      <c r="V337" s="1"/>
      <c r="AA337" s="1"/>
      <c r="AF337" s="1"/>
    </row>
    <row r="338" spans="6:32" ht="14.25" customHeight="1">
      <c r="F338" s="1"/>
      <c r="G338" s="1"/>
      <c r="H338" s="1"/>
      <c r="I338" s="1"/>
      <c r="M338" s="3"/>
      <c r="P338" s="4"/>
      <c r="Q338" s="1"/>
      <c r="V338" s="1"/>
      <c r="AA338" s="1"/>
      <c r="AF338" s="1"/>
    </row>
    <row r="339" spans="6:32" ht="14.25" customHeight="1">
      <c r="F339" s="1"/>
      <c r="G339" s="1"/>
      <c r="H339" s="1"/>
      <c r="I339" s="1"/>
      <c r="M339" s="3"/>
      <c r="P339" s="4"/>
      <c r="Q339" s="1"/>
      <c r="V339" s="1"/>
      <c r="AA339" s="1"/>
      <c r="AF339" s="1"/>
    </row>
    <row r="340" spans="6:32" ht="14.25" customHeight="1">
      <c r="F340" s="1"/>
      <c r="G340" s="1"/>
      <c r="H340" s="1"/>
      <c r="I340" s="1"/>
      <c r="M340" s="3"/>
      <c r="P340" s="4"/>
      <c r="Q340" s="1"/>
      <c r="V340" s="1"/>
      <c r="AA340" s="1"/>
      <c r="AF340" s="1"/>
    </row>
    <row r="341" spans="6:32" ht="14.25" customHeight="1">
      <c r="F341" s="1"/>
      <c r="G341" s="1"/>
      <c r="H341" s="1"/>
      <c r="I341" s="1"/>
      <c r="M341" s="3"/>
      <c r="P341" s="4"/>
      <c r="Q341" s="1"/>
      <c r="V341" s="1"/>
      <c r="AA341" s="1"/>
      <c r="AF341" s="1"/>
    </row>
    <row r="342" spans="6:32" ht="14.25" customHeight="1">
      <c r="F342" s="1"/>
      <c r="G342" s="1"/>
      <c r="H342" s="1"/>
      <c r="I342" s="1"/>
      <c r="M342" s="3"/>
      <c r="P342" s="4"/>
      <c r="Q342" s="1"/>
      <c r="V342" s="1"/>
      <c r="AA342" s="1"/>
      <c r="AF342" s="1"/>
    </row>
    <row r="343" spans="6:32" ht="14.25" customHeight="1">
      <c r="F343" s="1"/>
      <c r="G343" s="1"/>
      <c r="H343" s="1"/>
      <c r="I343" s="1"/>
      <c r="M343" s="3"/>
      <c r="P343" s="4"/>
      <c r="Q343" s="1"/>
      <c r="V343" s="1"/>
      <c r="AA343" s="1"/>
      <c r="AF343" s="1"/>
    </row>
    <row r="344" spans="6:32" ht="14.25" customHeight="1">
      <c r="F344" s="1"/>
      <c r="G344" s="1"/>
      <c r="H344" s="1"/>
      <c r="I344" s="1"/>
      <c r="M344" s="3"/>
      <c r="P344" s="4"/>
      <c r="Q344" s="1"/>
      <c r="V344" s="1"/>
      <c r="AA344" s="1"/>
      <c r="AF344" s="1"/>
    </row>
    <row r="345" spans="6:32" ht="14.25" customHeight="1">
      <c r="F345" s="1"/>
      <c r="G345" s="1"/>
      <c r="H345" s="1"/>
      <c r="I345" s="1"/>
      <c r="M345" s="3"/>
      <c r="P345" s="4"/>
      <c r="Q345" s="1"/>
      <c r="V345" s="1"/>
      <c r="AA345" s="1"/>
      <c r="AF345" s="1"/>
    </row>
    <row r="346" spans="6:32" ht="14.25" customHeight="1">
      <c r="F346" s="1"/>
      <c r="G346" s="1"/>
      <c r="H346" s="1"/>
      <c r="I346" s="1"/>
      <c r="M346" s="3"/>
      <c r="P346" s="4"/>
      <c r="Q346" s="1"/>
      <c r="V346" s="1"/>
      <c r="AA346" s="1"/>
      <c r="AF346" s="1"/>
    </row>
    <row r="347" spans="6:32" ht="14.25" customHeight="1">
      <c r="F347" s="1"/>
      <c r="G347" s="1"/>
      <c r="H347" s="1"/>
      <c r="I347" s="1"/>
      <c r="M347" s="3"/>
      <c r="P347" s="4"/>
      <c r="Q347" s="1"/>
      <c r="V347" s="1"/>
      <c r="AA347" s="1"/>
      <c r="AF347" s="1"/>
    </row>
    <row r="348" spans="6:32" ht="14.25" customHeight="1">
      <c r="F348" s="1"/>
      <c r="G348" s="1"/>
      <c r="H348" s="1"/>
      <c r="I348" s="1"/>
      <c r="M348" s="3"/>
      <c r="P348" s="4"/>
      <c r="Q348" s="1"/>
      <c r="V348" s="1"/>
      <c r="AA348" s="1"/>
      <c r="AF348" s="1"/>
    </row>
    <row r="349" spans="6:32" ht="14.25" customHeight="1">
      <c r="F349" s="1"/>
      <c r="G349" s="1"/>
      <c r="H349" s="1"/>
      <c r="I349" s="1"/>
      <c r="M349" s="3"/>
      <c r="P349" s="4"/>
      <c r="Q349" s="1"/>
      <c r="V349" s="1"/>
      <c r="AA349" s="1"/>
      <c r="AF349" s="1"/>
    </row>
    <row r="350" spans="6:32" ht="14.25" customHeight="1">
      <c r="F350" s="1"/>
      <c r="G350" s="1"/>
      <c r="H350" s="1"/>
      <c r="I350" s="1"/>
      <c r="M350" s="3"/>
      <c r="P350" s="4"/>
      <c r="Q350" s="1"/>
      <c r="V350" s="1"/>
      <c r="AA350" s="1"/>
      <c r="AF350" s="1"/>
    </row>
    <row r="351" spans="6:32" ht="14.25" customHeight="1">
      <c r="F351" s="1"/>
      <c r="G351" s="1"/>
      <c r="H351" s="1"/>
      <c r="I351" s="1"/>
      <c r="M351" s="3"/>
      <c r="P351" s="4"/>
      <c r="Q351" s="1"/>
      <c r="V351" s="1"/>
      <c r="AA351" s="1"/>
      <c r="AF351" s="1"/>
    </row>
    <row r="352" spans="6:32" ht="14.25" customHeight="1">
      <c r="F352" s="1"/>
      <c r="G352" s="1"/>
      <c r="H352" s="1"/>
      <c r="I352" s="1"/>
      <c r="M352" s="3"/>
      <c r="P352" s="4"/>
      <c r="Q352" s="1"/>
      <c r="V352" s="1"/>
      <c r="AA352" s="1"/>
      <c r="AF352" s="1"/>
    </row>
    <row r="353" spans="6:32" ht="14.25" customHeight="1">
      <c r="F353" s="1"/>
      <c r="G353" s="1"/>
      <c r="H353" s="1"/>
      <c r="I353" s="1"/>
      <c r="M353" s="3"/>
      <c r="P353" s="4"/>
      <c r="Q353" s="1"/>
      <c r="V353" s="1"/>
      <c r="AA353" s="1"/>
      <c r="AF353" s="1"/>
    </row>
    <row r="354" spans="6:32" ht="14.25" customHeight="1">
      <c r="F354" s="1"/>
      <c r="G354" s="1"/>
      <c r="H354" s="1"/>
      <c r="I354" s="1"/>
      <c r="M354" s="3"/>
      <c r="P354" s="4"/>
      <c r="Q354" s="1"/>
      <c r="V354" s="1"/>
      <c r="AA354" s="1"/>
      <c r="AF354" s="1"/>
    </row>
    <row r="355" spans="6:32" ht="14.25" customHeight="1">
      <c r="F355" s="1"/>
      <c r="G355" s="1"/>
      <c r="H355" s="1"/>
      <c r="I355" s="1"/>
      <c r="M355" s="3"/>
      <c r="P355" s="4"/>
      <c r="Q355" s="1"/>
      <c r="V355" s="1"/>
      <c r="AA355" s="1"/>
      <c r="AF355" s="1"/>
    </row>
    <row r="356" spans="6:32" ht="14.25" customHeight="1">
      <c r="F356" s="1"/>
      <c r="G356" s="1"/>
      <c r="H356" s="1"/>
      <c r="I356" s="1"/>
      <c r="M356" s="3"/>
      <c r="P356" s="4"/>
      <c r="Q356" s="1"/>
      <c r="V356" s="1"/>
      <c r="AA356" s="1"/>
      <c r="AF356" s="1"/>
    </row>
    <row r="357" spans="6:32" ht="14.25" customHeight="1">
      <c r="F357" s="1"/>
      <c r="G357" s="1"/>
      <c r="H357" s="1"/>
      <c r="I357" s="1"/>
      <c r="M357" s="3"/>
      <c r="P357" s="4"/>
      <c r="Q357" s="1"/>
      <c r="V357" s="1"/>
      <c r="AA357" s="1"/>
      <c r="AF357" s="1"/>
    </row>
    <row r="358" spans="6:32" ht="14.25" customHeight="1">
      <c r="F358" s="1"/>
      <c r="G358" s="1"/>
      <c r="H358" s="1"/>
      <c r="I358" s="1"/>
      <c r="M358" s="3"/>
      <c r="P358" s="4"/>
      <c r="Q358" s="1"/>
      <c r="V358" s="1"/>
      <c r="AA358" s="1"/>
      <c r="AF358" s="1"/>
    </row>
    <row r="359" spans="6:32" ht="14.25" customHeight="1">
      <c r="F359" s="1"/>
      <c r="G359" s="1"/>
      <c r="H359" s="1"/>
      <c r="I359" s="1"/>
      <c r="M359" s="3"/>
      <c r="P359" s="4"/>
      <c r="Q359" s="1"/>
      <c r="V359" s="1"/>
      <c r="AA359" s="1"/>
      <c r="AF359" s="1"/>
    </row>
    <row r="360" spans="6:32" ht="14.25" customHeight="1">
      <c r="F360" s="1"/>
      <c r="G360" s="1"/>
      <c r="H360" s="1"/>
      <c r="I360" s="1"/>
      <c r="M360" s="3"/>
      <c r="P360" s="4"/>
      <c r="Q360" s="1"/>
      <c r="V360" s="1"/>
      <c r="AA360" s="1"/>
      <c r="AF360" s="1"/>
    </row>
    <row r="361" spans="6:32" ht="14.25" customHeight="1">
      <c r="F361" s="1"/>
      <c r="G361" s="1"/>
      <c r="H361" s="1"/>
      <c r="I361" s="1"/>
      <c r="M361" s="3"/>
      <c r="P361" s="4"/>
      <c r="Q361" s="1"/>
      <c r="V361" s="1"/>
      <c r="AA361" s="1"/>
      <c r="AF361" s="1"/>
    </row>
    <row r="362" spans="6:32" ht="14.25" customHeight="1">
      <c r="F362" s="1"/>
      <c r="G362" s="1"/>
      <c r="H362" s="1"/>
      <c r="I362" s="1"/>
      <c r="M362" s="3"/>
      <c r="P362" s="4"/>
      <c r="Q362" s="1"/>
      <c r="V362" s="1"/>
      <c r="AA362" s="1"/>
      <c r="AF362" s="1"/>
    </row>
    <row r="363" spans="6:32" ht="14.25" customHeight="1">
      <c r="F363" s="1"/>
      <c r="G363" s="1"/>
      <c r="H363" s="1"/>
      <c r="I363" s="1"/>
      <c r="M363" s="3"/>
      <c r="P363" s="4"/>
      <c r="Q363" s="1"/>
      <c r="V363" s="1"/>
      <c r="AA363" s="1"/>
      <c r="AF363" s="1"/>
    </row>
    <row r="364" spans="6:32" ht="14.25" customHeight="1">
      <c r="F364" s="1"/>
      <c r="G364" s="1"/>
      <c r="H364" s="1"/>
      <c r="I364" s="1"/>
      <c r="M364" s="3"/>
      <c r="P364" s="4"/>
      <c r="Q364" s="1"/>
      <c r="V364" s="1"/>
      <c r="AA364" s="1"/>
      <c r="AF364" s="1"/>
    </row>
    <row r="365" spans="6:32" ht="14.25" customHeight="1">
      <c r="F365" s="1"/>
      <c r="G365" s="1"/>
      <c r="H365" s="1"/>
      <c r="I365" s="1"/>
      <c r="M365" s="3"/>
      <c r="P365" s="4"/>
      <c r="Q365" s="1"/>
      <c r="V365" s="1"/>
      <c r="AA365" s="1"/>
      <c r="AF365" s="1"/>
    </row>
    <row r="366" spans="6:32" ht="14.25" customHeight="1">
      <c r="F366" s="1"/>
      <c r="G366" s="1"/>
      <c r="H366" s="1"/>
      <c r="I366" s="1"/>
      <c r="M366" s="3"/>
      <c r="P366" s="4"/>
      <c r="Q366" s="1"/>
      <c r="V366" s="1"/>
      <c r="AA366" s="1"/>
      <c r="AF366" s="1"/>
    </row>
    <row r="367" spans="6:32" ht="14.25" customHeight="1">
      <c r="F367" s="1"/>
      <c r="G367" s="1"/>
      <c r="H367" s="1"/>
      <c r="I367" s="1"/>
      <c r="M367" s="3"/>
      <c r="P367" s="4"/>
      <c r="Q367" s="1"/>
      <c r="V367" s="1"/>
      <c r="AA367" s="1"/>
      <c r="AF367" s="1"/>
    </row>
    <row r="368" spans="6:32" ht="14.25" customHeight="1">
      <c r="F368" s="1"/>
      <c r="G368" s="1"/>
      <c r="H368" s="1"/>
      <c r="I368" s="1"/>
      <c r="M368" s="3"/>
      <c r="P368" s="4"/>
      <c r="Q368" s="1"/>
      <c r="V368" s="1"/>
      <c r="AA368" s="1"/>
      <c r="AF368" s="1"/>
    </row>
    <row r="369" spans="6:32" ht="14.25" customHeight="1">
      <c r="F369" s="1"/>
      <c r="G369" s="1"/>
      <c r="H369" s="1"/>
      <c r="I369" s="1"/>
      <c r="M369" s="3"/>
      <c r="P369" s="4"/>
      <c r="Q369" s="1"/>
      <c r="V369" s="1"/>
      <c r="AA369" s="1"/>
      <c r="AF369" s="1"/>
    </row>
    <row r="370" spans="6:32" ht="14.25" customHeight="1">
      <c r="F370" s="1"/>
      <c r="G370" s="1"/>
      <c r="H370" s="1"/>
      <c r="I370" s="1"/>
      <c r="M370" s="3"/>
      <c r="P370" s="4"/>
      <c r="Q370" s="1"/>
      <c r="V370" s="1"/>
      <c r="AA370" s="1"/>
      <c r="AF370" s="1"/>
    </row>
    <row r="371" spans="6:32" ht="14.25" customHeight="1">
      <c r="F371" s="1"/>
      <c r="G371" s="1"/>
      <c r="H371" s="1"/>
      <c r="I371" s="1"/>
      <c r="M371" s="3"/>
      <c r="P371" s="4"/>
      <c r="Q371" s="1"/>
      <c r="V371" s="1"/>
      <c r="AA371" s="1"/>
      <c r="AF371" s="1"/>
    </row>
    <row r="372" spans="6:32" ht="14.25" customHeight="1">
      <c r="F372" s="1"/>
      <c r="G372" s="1"/>
      <c r="H372" s="1"/>
      <c r="I372" s="1"/>
      <c r="M372" s="3"/>
      <c r="P372" s="4"/>
      <c r="Q372" s="1"/>
      <c r="V372" s="1"/>
      <c r="AA372" s="1"/>
      <c r="AF372" s="1"/>
    </row>
    <row r="373" spans="6:32" ht="14.25" customHeight="1">
      <c r="F373" s="1"/>
      <c r="G373" s="1"/>
      <c r="H373" s="1"/>
      <c r="I373" s="1"/>
      <c r="M373" s="3"/>
      <c r="P373" s="4"/>
      <c r="Q373" s="1"/>
      <c r="V373" s="1"/>
      <c r="AA373" s="1"/>
      <c r="AF373" s="1"/>
    </row>
    <row r="374" spans="6:32" ht="14.25" customHeight="1">
      <c r="F374" s="1"/>
      <c r="G374" s="1"/>
      <c r="H374" s="1"/>
      <c r="I374" s="1"/>
      <c r="M374" s="3"/>
      <c r="P374" s="4"/>
      <c r="Q374" s="1"/>
      <c r="V374" s="1"/>
      <c r="AA374" s="1"/>
      <c r="AF374" s="1"/>
    </row>
    <row r="375" spans="6:32" ht="14.25" customHeight="1">
      <c r="F375" s="1"/>
      <c r="G375" s="1"/>
      <c r="H375" s="1"/>
      <c r="I375" s="1"/>
      <c r="M375" s="3"/>
      <c r="P375" s="4"/>
      <c r="Q375" s="1"/>
      <c r="V375" s="1"/>
      <c r="AA375" s="1"/>
      <c r="AF375" s="1"/>
    </row>
    <row r="376" spans="6:32" ht="14.25" customHeight="1">
      <c r="F376" s="1"/>
      <c r="G376" s="1"/>
      <c r="H376" s="1"/>
      <c r="I376" s="1"/>
      <c r="M376" s="3"/>
      <c r="P376" s="4"/>
      <c r="Q376" s="1"/>
      <c r="V376" s="1"/>
      <c r="AA376" s="1"/>
      <c r="AF376" s="1"/>
    </row>
    <row r="377" spans="6:32" ht="14.25" customHeight="1">
      <c r="F377" s="1"/>
      <c r="G377" s="1"/>
      <c r="H377" s="1"/>
      <c r="I377" s="1"/>
      <c r="M377" s="3"/>
      <c r="P377" s="4"/>
      <c r="Q377" s="1"/>
      <c r="V377" s="1"/>
      <c r="AA377" s="1"/>
      <c r="AF377" s="1"/>
    </row>
    <row r="378" spans="6:32" ht="14.25" customHeight="1">
      <c r="F378" s="1"/>
      <c r="G378" s="1"/>
      <c r="H378" s="1"/>
      <c r="I378" s="1"/>
      <c r="M378" s="3"/>
      <c r="P378" s="4"/>
      <c r="Q378" s="1"/>
      <c r="V378" s="1"/>
      <c r="AA378" s="1"/>
      <c r="AF378" s="1"/>
    </row>
    <row r="379" spans="6:32" ht="14.25" customHeight="1">
      <c r="F379" s="1"/>
      <c r="G379" s="1"/>
      <c r="H379" s="1"/>
      <c r="I379" s="1"/>
      <c r="M379" s="3"/>
      <c r="P379" s="4"/>
      <c r="Q379" s="1"/>
      <c r="V379" s="1"/>
      <c r="AA379" s="1"/>
      <c r="AF379" s="1"/>
    </row>
    <row r="380" spans="6:32" ht="14.25" customHeight="1">
      <c r="F380" s="1"/>
      <c r="G380" s="1"/>
      <c r="H380" s="1"/>
      <c r="I380" s="1"/>
      <c r="M380" s="3"/>
      <c r="P380" s="4"/>
      <c r="Q380" s="1"/>
      <c r="V380" s="1"/>
      <c r="AA380" s="1"/>
      <c r="AF380" s="1"/>
    </row>
    <row r="381" spans="6:32" ht="14.25" customHeight="1">
      <c r="F381" s="1"/>
      <c r="G381" s="1"/>
      <c r="H381" s="1"/>
      <c r="I381" s="1"/>
      <c r="M381" s="3"/>
      <c r="P381" s="4"/>
      <c r="Q381" s="1"/>
      <c r="V381" s="1"/>
      <c r="AA381" s="1"/>
      <c r="AF381" s="1"/>
    </row>
    <row r="382" spans="6:32" ht="14.25" customHeight="1">
      <c r="F382" s="1"/>
      <c r="G382" s="1"/>
      <c r="H382" s="1"/>
      <c r="I382" s="1"/>
      <c r="M382" s="3"/>
      <c r="P382" s="4"/>
      <c r="Q382" s="1"/>
      <c r="V382" s="1"/>
      <c r="AA382" s="1"/>
      <c r="AF382" s="1"/>
    </row>
    <row r="383" spans="6:32" ht="14.25" customHeight="1">
      <c r="F383" s="1"/>
      <c r="G383" s="1"/>
      <c r="H383" s="1"/>
      <c r="I383" s="1"/>
      <c r="M383" s="3"/>
      <c r="P383" s="4"/>
      <c r="Q383" s="1"/>
      <c r="V383" s="1"/>
      <c r="AA383" s="1"/>
      <c r="AF383" s="1"/>
    </row>
    <row r="384" spans="6:32" ht="14.25" customHeight="1">
      <c r="F384" s="1"/>
      <c r="G384" s="1"/>
      <c r="H384" s="1"/>
      <c r="I384" s="1"/>
      <c r="M384" s="3"/>
      <c r="P384" s="4"/>
      <c r="Q384" s="1"/>
      <c r="V384" s="1"/>
      <c r="AA384" s="1"/>
      <c r="AF384" s="1"/>
    </row>
    <row r="385" spans="6:32" ht="14.25" customHeight="1">
      <c r="F385" s="1"/>
      <c r="G385" s="1"/>
      <c r="H385" s="1"/>
      <c r="I385" s="1"/>
      <c r="M385" s="3"/>
      <c r="P385" s="4"/>
      <c r="Q385" s="1"/>
      <c r="V385" s="1"/>
      <c r="AA385" s="1"/>
      <c r="AF385" s="1"/>
    </row>
    <row r="386" spans="6:32" ht="14.25" customHeight="1">
      <c r="F386" s="1"/>
      <c r="G386" s="1"/>
      <c r="H386" s="1"/>
      <c r="I386" s="1"/>
      <c r="M386" s="3"/>
      <c r="P386" s="4"/>
      <c r="Q386" s="1"/>
      <c r="V386" s="1"/>
      <c r="AA386" s="1"/>
      <c r="AF386" s="1"/>
    </row>
    <row r="387" spans="6:32" ht="14.25" customHeight="1">
      <c r="F387" s="1"/>
      <c r="G387" s="1"/>
      <c r="H387" s="1"/>
      <c r="I387" s="1"/>
      <c r="M387" s="3"/>
      <c r="P387" s="4"/>
      <c r="Q387" s="1"/>
      <c r="V387" s="1"/>
      <c r="AA387" s="1"/>
      <c r="AF387" s="1"/>
    </row>
    <row r="388" spans="6:32" ht="14.25" customHeight="1">
      <c r="F388" s="1"/>
      <c r="G388" s="1"/>
      <c r="H388" s="1"/>
      <c r="I388" s="1"/>
      <c r="M388" s="3"/>
      <c r="P388" s="4"/>
      <c r="Q388" s="1"/>
      <c r="V388" s="1"/>
      <c r="AA388" s="1"/>
      <c r="AF388" s="1"/>
    </row>
    <row r="389" spans="6:32" ht="14.25" customHeight="1">
      <c r="F389" s="1"/>
      <c r="G389" s="1"/>
      <c r="H389" s="1"/>
      <c r="I389" s="1"/>
      <c r="M389" s="3"/>
      <c r="P389" s="4"/>
      <c r="Q389" s="1"/>
      <c r="V389" s="1"/>
      <c r="AA389" s="1"/>
      <c r="AF389" s="1"/>
    </row>
    <row r="390" spans="6:32" ht="14.25" customHeight="1">
      <c r="F390" s="1"/>
      <c r="G390" s="1"/>
      <c r="H390" s="1"/>
      <c r="I390" s="1"/>
      <c r="M390" s="3"/>
      <c r="P390" s="4"/>
      <c r="Q390" s="1"/>
      <c r="V390" s="1"/>
      <c r="AA390" s="1"/>
      <c r="AF390" s="1"/>
    </row>
    <row r="391" spans="6:32" ht="14.25" customHeight="1">
      <c r="F391" s="1"/>
      <c r="G391" s="1"/>
      <c r="H391" s="1"/>
      <c r="I391" s="1"/>
      <c r="M391" s="3"/>
      <c r="P391" s="4"/>
      <c r="Q391" s="1"/>
      <c r="V391" s="1"/>
      <c r="AA391" s="1"/>
      <c r="AF391" s="1"/>
    </row>
    <row r="392" spans="6:32" ht="14.25" customHeight="1">
      <c r="F392" s="1"/>
      <c r="G392" s="1"/>
      <c r="H392" s="1"/>
      <c r="I392" s="1"/>
      <c r="M392" s="3"/>
      <c r="P392" s="4"/>
      <c r="Q392" s="1"/>
      <c r="V392" s="1"/>
      <c r="AA392" s="1"/>
      <c r="AF392" s="1"/>
    </row>
    <row r="393" spans="6:32" ht="14.25" customHeight="1">
      <c r="F393" s="1"/>
      <c r="G393" s="1"/>
      <c r="H393" s="1"/>
      <c r="I393" s="1"/>
      <c r="M393" s="3"/>
      <c r="P393" s="4"/>
      <c r="Q393" s="1"/>
      <c r="V393" s="1"/>
      <c r="AA393" s="1"/>
      <c r="AF393" s="1"/>
    </row>
    <row r="394" spans="6:32" ht="14.25" customHeight="1">
      <c r="F394" s="1"/>
      <c r="G394" s="1"/>
      <c r="H394" s="1"/>
      <c r="I394" s="1"/>
      <c r="M394" s="3"/>
      <c r="P394" s="4"/>
      <c r="Q394" s="1"/>
      <c r="V394" s="1"/>
      <c r="AA394" s="1"/>
      <c r="AF394" s="1"/>
    </row>
    <row r="395" spans="6:32" ht="14.25" customHeight="1">
      <c r="F395" s="1"/>
      <c r="G395" s="1"/>
      <c r="H395" s="1"/>
      <c r="I395" s="1"/>
      <c r="M395" s="3"/>
      <c r="P395" s="4"/>
      <c r="Q395" s="1"/>
      <c r="V395" s="1"/>
      <c r="AA395" s="1"/>
      <c r="AF395" s="1"/>
    </row>
    <row r="396" spans="6:32" ht="14.25" customHeight="1">
      <c r="F396" s="1"/>
      <c r="G396" s="1"/>
      <c r="H396" s="1"/>
      <c r="I396" s="1"/>
      <c r="M396" s="3"/>
      <c r="P396" s="4"/>
      <c r="Q396" s="1"/>
      <c r="V396" s="1"/>
      <c r="AA396" s="1"/>
      <c r="AF396" s="1"/>
    </row>
    <row r="397" spans="6:32" ht="14.25" customHeight="1">
      <c r="F397" s="1"/>
      <c r="G397" s="1"/>
      <c r="H397" s="1"/>
      <c r="I397" s="1"/>
      <c r="M397" s="3"/>
      <c r="P397" s="4"/>
      <c r="Q397" s="1"/>
      <c r="V397" s="1"/>
      <c r="AA397" s="1"/>
      <c r="AF397" s="1"/>
    </row>
    <row r="398" spans="6:32" ht="14.25" customHeight="1">
      <c r="F398" s="1"/>
      <c r="G398" s="1"/>
      <c r="H398" s="1"/>
      <c r="I398" s="1"/>
      <c r="M398" s="3"/>
      <c r="P398" s="4"/>
      <c r="Q398" s="1"/>
      <c r="V398" s="1"/>
      <c r="AA398" s="1"/>
      <c r="AF398" s="1"/>
    </row>
    <row r="399" spans="6:32" ht="14.25" customHeight="1">
      <c r="F399" s="1"/>
      <c r="G399" s="1"/>
      <c r="H399" s="1"/>
      <c r="I399" s="1"/>
      <c r="M399" s="3"/>
      <c r="P399" s="4"/>
      <c r="Q399" s="1"/>
      <c r="V399" s="1"/>
      <c r="AA399" s="1"/>
      <c r="AF399" s="1"/>
    </row>
    <row r="400" spans="6:32" ht="14.25" customHeight="1">
      <c r="F400" s="1"/>
      <c r="G400" s="1"/>
      <c r="H400" s="1"/>
      <c r="I400" s="1"/>
      <c r="M400" s="3"/>
      <c r="P400" s="4"/>
      <c r="Q400" s="1"/>
      <c r="V400" s="1"/>
      <c r="AA400" s="1"/>
      <c r="AF400" s="1"/>
    </row>
    <row r="401" spans="6:32" ht="14.25" customHeight="1">
      <c r="F401" s="1"/>
      <c r="G401" s="1"/>
      <c r="H401" s="1"/>
      <c r="I401" s="1"/>
      <c r="M401" s="3"/>
      <c r="P401" s="4"/>
      <c r="Q401" s="1"/>
      <c r="V401" s="1"/>
      <c r="AA401" s="1"/>
      <c r="AF401" s="1"/>
    </row>
    <row r="402" spans="6:32" ht="14.25" customHeight="1">
      <c r="F402" s="1"/>
      <c r="G402" s="1"/>
      <c r="H402" s="1"/>
      <c r="I402" s="1"/>
      <c r="M402" s="3"/>
      <c r="P402" s="4"/>
      <c r="Q402" s="1"/>
      <c r="V402" s="1"/>
      <c r="AA402" s="1"/>
      <c r="AF402" s="1"/>
    </row>
    <row r="403" spans="6:32" ht="14.25" customHeight="1">
      <c r="F403" s="1"/>
      <c r="G403" s="1"/>
      <c r="H403" s="1"/>
      <c r="I403" s="1"/>
      <c r="M403" s="3"/>
      <c r="P403" s="4"/>
      <c r="Q403" s="1"/>
      <c r="V403" s="1"/>
      <c r="AA403" s="1"/>
      <c r="AF403" s="1"/>
    </row>
    <row r="404" spans="6:32" ht="14.25" customHeight="1">
      <c r="F404" s="1"/>
      <c r="G404" s="1"/>
      <c r="H404" s="1"/>
      <c r="I404" s="1"/>
      <c r="M404" s="3"/>
      <c r="P404" s="4"/>
      <c r="Q404" s="1"/>
      <c r="V404" s="1"/>
      <c r="AA404" s="1"/>
      <c r="AF404" s="1"/>
    </row>
    <row r="405" spans="6:32" ht="14.25" customHeight="1">
      <c r="F405" s="1"/>
      <c r="G405" s="1"/>
      <c r="H405" s="1"/>
      <c r="I405" s="1"/>
      <c r="M405" s="3"/>
      <c r="P405" s="4"/>
      <c r="Q405" s="1"/>
      <c r="V405" s="1"/>
      <c r="AA405" s="1"/>
      <c r="AF405" s="1"/>
    </row>
    <row r="406" spans="6:32" ht="14.25" customHeight="1">
      <c r="F406" s="1"/>
      <c r="G406" s="1"/>
      <c r="H406" s="1"/>
      <c r="I406" s="1"/>
      <c r="M406" s="3"/>
      <c r="P406" s="4"/>
      <c r="Q406" s="1"/>
      <c r="V406" s="1"/>
      <c r="AA406" s="1"/>
      <c r="AF406" s="1"/>
    </row>
    <row r="407" spans="6:32" ht="14.25" customHeight="1">
      <c r="F407" s="1"/>
      <c r="G407" s="1"/>
      <c r="H407" s="1"/>
      <c r="I407" s="1"/>
      <c r="M407" s="3"/>
      <c r="P407" s="4"/>
      <c r="Q407" s="1"/>
      <c r="V407" s="1"/>
      <c r="AA407" s="1"/>
      <c r="AF407" s="1"/>
    </row>
    <row r="408" spans="6:32" ht="14.25" customHeight="1">
      <c r="F408" s="1"/>
      <c r="G408" s="1"/>
      <c r="H408" s="1"/>
      <c r="I408" s="1"/>
      <c r="M408" s="3"/>
      <c r="P408" s="4"/>
      <c r="Q408" s="1"/>
      <c r="V408" s="1"/>
      <c r="AA408" s="1"/>
      <c r="AF408" s="1"/>
    </row>
    <row r="409" spans="6:32" ht="14.25" customHeight="1">
      <c r="F409" s="1"/>
      <c r="G409" s="1"/>
      <c r="H409" s="1"/>
      <c r="I409" s="1"/>
      <c r="M409" s="3"/>
      <c r="P409" s="4"/>
      <c r="Q409" s="1"/>
      <c r="V409" s="1"/>
      <c r="AA409" s="1"/>
      <c r="AF409" s="1"/>
    </row>
    <row r="410" spans="6:32" ht="14.25" customHeight="1">
      <c r="F410" s="1"/>
      <c r="G410" s="1"/>
      <c r="H410" s="1"/>
      <c r="I410" s="1"/>
      <c r="M410" s="3"/>
      <c r="P410" s="4"/>
      <c r="Q410" s="1"/>
      <c r="V410" s="1"/>
      <c r="AA410" s="1"/>
      <c r="AF410" s="1"/>
    </row>
    <row r="411" spans="6:32" ht="14.25" customHeight="1">
      <c r="F411" s="1"/>
      <c r="G411" s="1"/>
      <c r="H411" s="1"/>
      <c r="I411" s="1"/>
      <c r="M411" s="3"/>
      <c r="P411" s="4"/>
      <c r="Q411" s="1"/>
      <c r="V411" s="1"/>
      <c r="AA411" s="1"/>
      <c r="AF411" s="1"/>
    </row>
    <row r="412" spans="6:32" ht="14.25" customHeight="1">
      <c r="F412" s="1"/>
      <c r="G412" s="1"/>
      <c r="H412" s="1"/>
      <c r="I412" s="1"/>
      <c r="M412" s="3"/>
      <c r="P412" s="4"/>
      <c r="Q412" s="1"/>
      <c r="V412" s="1"/>
      <c r="AA412" s="1"/>
      <c r="AF412" s="1"/>
    </row>
    <row r="413" spans="6:32" ht="14.25" customHeight="1">
      <c r="F413" s="1"/>
      <c r="G413" s="1"/>
      <c r="H413" s="1"/>
      <c r="I413" s="1"/>
      <c r="M413" s="3"/>
      <c r="P413" s="4"/>
      <c r="Q413" s="1"/>
      <c r="V413" s="1"/>
      <c r="AA413" s="1"/>
      <c r="AF413" s="1"/>
    </row>
    <row r="414" spans="6:32" ht="14.25" customHeight="1">
      <c r="F414" s="1"/>
      <c r="G414" s="1"/>
      <c r="H414" s="1"/>
      <c r="I414" s="1"/>
      <c r="M414" s="3"/>
      <c r="P414" s="4"/>
      <c r="Q414" s="1"/>
      <c r="V414" s="1"/>
      <c r="AA414" s="1"/>
      <c r="AF414" s="1"/>
    </row>
    <row r="415" spans="6:32" ht="14.25" customHeight="1">
      <c r="F415" s="1"/>
      <c r="G415" s="1"/>
      <c r="H415" s="1"/>
      <c r="I415" s="1"/>
      <c r="M415" s="3"/>
      <c r="P415" s="4"/>
      <c r="Q415" s="1"/>
      <c r="V415" s="1"/>
      <c r="AA415" s="1"/>
      <c r="AF415" s="1"/>
    </row>
    <row r="416" spans="6:32" ht="14.25" customHeight="1">
      <c r="F416" s="1"/>
      <c r="G416" s="1"/>
      <c r="H416" s="1"/>
      <c r="I416" s="1"/>
      <c r="M416" s="3"/>
      <c r="P416" s="4"/>
      <c r="Q416" s="1"/>
      <c r="V416" s="1"/>
      <c r="AA416" s="1"/>
      <c r="AF416" s="1"/>
    </row>
    <row r="417" spans="6:32" ht="14.25" customHeight="1">
      <c r="F417" s="1"/>
      <c r="G417" s="1"/>
      <c r="H417" s="1"/>
      <c r="I417" s="1"/>
      <c r="M417" s="3"/>
      <c r="P417" s="4"/>
      <c r="Q417" s="1"/>
      <c r="V417" s="1"/>
      <c r="AA417" s="1"/>
      <c r="AF417" s="1"/>
    </row>
    <row r="418" spans="6:32" ht="14.25" customHeight="1">
      <c r="F418" s="1"/>
      <c r="G418" s="1"/>
      <c r="H418" s="1"/>
      <c r="I418" s="1"/>
      <c r="M418" s="3"/>
      <c r="P418" s="4"/>
      <c r="Q418" s="1"/>
      <c r="V418" s="1"/>
      <c r="AA418" s="1"/>
      <c r="AF418" s="1"/>
    </row>
    <row r="419" spans="6:32" ht="14.25" customHeight="1">
      <c r="F419" s="1"/>
      <c r="G419" s="1"/>
      <c r="H419" s="1"/>
      <c r="I419" s="1"/>
      <c r="M419" s="3"/>
      <c r="P419" s="4"/>
      <c r="Q419" s="1"/>
      <c r="V419" s="1"/>
      <c r="AA419" s="1"/>
      <c r="AF419" s="1"/>
    </row>
    <row r="420" spans="6:32" ht="14.25" customHeight="1">
      <c r="F420" s="1"/>
      <c r="G420" s="1"/>
      <c r="H420" s="1"/>
      <c r="I420" s="1"/>
      <c r="M420" s="3"/>
      <c r="P420" s="4"/>
      <c r="Q420" s="1"/>
      <c r="V420" s="1"/>
      <c r="AA420" s="1"/>
      <c r="AF420" s="1"/>
    </row>
    <row r="421" spans="6:32" ht="14.25" customHeight="1">
      <c r="F421" s="1"/>
      <c r="G421" s="1"/>
      <c r="H421" s="1"/>
      <c r="I421" s="1"/>
      <c r="M421" s="3"/>
      <c r="P421" s="4"/>
      <c r="Q421" s="1"/>
      <c r="V421" s="1"/>
      <c r="AA421" s="1"/>
      <c r="AF421" s="1"/>
    </row>
    <row r="422" spans="6:32" ht="14.25" customHeight="1">
      <c r="F422" s="1"/>
      <c r="G422" s="1"/>
      <c r="H422" s="1"/>
      <c r="I422" s="1"/>
      <c r="M422" s="3"/>
      <c r="P422" s="4"/>
      <c r="Q422" s="1"/>
      <c r="V422" s="1"/>
      <c r="AA422" s="1"/>
      <c r="AF422" s="1"/>
    </row>
    <row r="423" spans="6:32" ht="14.25" customHeight="1">
      <c r="F423" s="1"/>
      <c r="G423" s="1"/>
      <c r="H423" s="1"/>
      <c r="I423" s="1"/>
      <c r="M423" s="3"/>
      <c r="P423" s="4"/>
      <c r="Q423" s="1"/>
      <c r="V423" s="1"/>
      <c r="AA423" s="1"/>
      <c r="AF423" s="1"/>
    </row>
    <row r="424" spans="6:32" ht="14.25" customHeight="1">
      <c r="F424" s="1"/>
      <c r="G424" s="1"/>
      <c r="H424" s="1"/>
      <c r="I424" s="1"/>
      <c r="M424" s="3"/>
      <c r="P424" s="4"/>
      <c r="Q424" s="1"/>
      <c r="V424" s="1"/>
      <c r="AA424" s="1"/>
      <c r="AF424" s="1"/>
    </row>
    <row r="425" spans="6:32" ht="14.25" customHeight="1">
      <c r="F425" s="1"/>
      <c r="G425" s="1"/>
      <c r="H425" s="1"/>
      <c r="I425" s="1"/>
      <c r="M425" s="3"/>
      <c r="P425" s="4"/>
      <c r="Q425" s="1"/>
      <c r="V425" s="1"/>
      <c r="AA425" s="1"/>
      <c r="AF425" s="1"/>
    </row>
    <row r="426" spans="6:32" ht="14.25" customHeight="1">
      <c r="F426" s="1"/>
      <c r="G426" s="1"/>
      <c r="H426" s="1"/>
      <c r="I426" s="1"/>
      <c r="M426" s="3"/>
      <c r="P426" s="4"/>
      <c r="Q426" s="1"/>
      <c r="V426" s="1"/>
      <c r="AA426" s="1"/>
      <c r="AF426" s="1"/>
    </row>
    <row r="427" spans="6:32" ht="14.25" customHeight="1">
      <c r="F427" s="1"/>
      <c r="G427" s="1"/>
      <c r="H427" s="1"/>
      <c r="I427" s="1"/>
      <c r="M427" s="3"/>
      <c r="P427" s="4"/>
      <c r="Q427" s="1"/>
      <c r="V427" s="1"/>
      <c r="AA427" s="1"/>
      <c r="AF427" s="1"/>
    </row>
    <row r="428" spans="6:32" ht="14.25" customHeight="1">
      <c r="F428" s="1"/>
      <c r="G428" s="1"/>
      <c r="H428" s="1"/>
      <c r="I428" s="1"/>
      <c r="M428" s="3"/>
      <c r="P428" s="4"/>
      <c r="Q428" s="1"/>
      <c r="V428" s="1"/>
      <c r="AA428" s="1"/>
      <c r="AF428" s="1"/>
    </row>
    <row r="429" spans="6:32" ht="14.25" customHeight="1">
      <c r="F429" s="1"/>
      <c r="G429" s="1"/>
      <c r="H429" s="1"/>
      <c r="I429" s="1"/>
      <c r="M429" s="3"/>
      <c r="P429" s="4"/>
      <c r="Q429" s="1"/>
      <c r="V429" s="1"/>
      <c r="AA429" s="1"/>
      <c r="AF429" s="1"/>
    </row>
    <row r="430" spans="6:32" ht="14.25" customHeight="1">
      <c r="F430" s="1"/>
      <c r="G430" s="1"/>
      <c r="H430" s="1"/>
      <c r="I430" s="1"/>
      <c r="M430" s="3"/>
      <c r="P430" s="4"/>
      <c r="Q430" s="1"/>
      <c r="V430" s="1"/>
      <c r="AA430" s="1"/>
      <c r="AF430" s="1"/>
    </row>
    <row r="431" spans="6:32" ht="14.25" customHeight="1">
      <c r="F431" s="1"/>
      <c r="G431" s="1"/>
      <c r="H431" s="1"/>
      <c r="I431" s="1"/>
      <c r="M431" s="3"/>
      <c r="P431" s="4"/>
      <c r="Q431" s="1"/>
      <c r="V431" s="1"/>
      <c r="AA431" s="1"/>
      <c r="AF431" s="1"/>
    </row>
    <row r="432" spans="6:32" ht="14.25" customHeight="1">
      <c r="F432" s="1"/>
      <c r="G432" s="1"/>
      <c r="H432" s="1"/>
      <c r="I432" s="1"/>
      <c r="M432" s="3"/>
      <c r="P432" s="4"/>
      <c r="Q432" s="1"/>
      <c r="V432" s="1"/>
      <c r="AA432" s="1"/>
      <c r="AF432" s="1"/>
    </row>
    <row r="433" spans="6:32" ht="14.25" customHeight="1">
      <c r="F433" s="1"/>
      <c r="G433" s="1"/>
      <c r="H433" s="1"/>
      <c r="I433" s="1"/>
      <c r="M433" s="3"/>
      <c r="P433" s="4"/>
      <c r="Q433" s="1"/>
      <c r="V433" s="1"/>
      <c r="AA433" s="1"/>
      <c r="AF433" s="1"/>
    </row>
    <row r="434" spans="6:32" ht="14.25" customHeight="1">
      <c r="F434" s="1"/>
      <c r="G434" s="1"/>
      <c r="H434" s="1"/>
      <c r="I434" s="1"/>
      <c r="M434" s="3"/>
      <c r="P434" s="4"/>
      <c r="Q434" s="1"/>
      <c r="V434" s="1"/>
      <c r="AA434" s="1"/>
      <c r="AF434" s="1"/>
    </row>
    <row r="435" spans="6:32" ht="14.25" customHeight="1">
      <c r="F435" s="1"/>
      <c r="G435" s="1"/>
      <c r="H435" s="1"/>
      <c r="I435" s="1"/>
      <c r="M435" s="3"/>
      <c r="P435" s="4"/>
      <c r="Q435" s="1"/>
      <c r="V435" s="1"/>
      <c r="AA435" s="1"/>
      <c r="AF435" s="1"/>
    </row>
    <row r="436" spans="6:32" ht="14.25" customHeight="1">
      <c r="F436" s="1"/>
      <c r="G436" s="1"/>
      <c r="H436" s="1"/>
      <c r="I436" s="1"/>
      <c r="M436" s="3"/>
      <c r="P436" s="4"/>
      <c r="Q436" s="1"/>
      <c r="V436" s="1"/>
      <c r="AA436" s="1"/>
      <c r="AF436" s="1"/>
    </row>
    <row r="437" spans="6:32" ht="14.25" customHeight="1">
      <c r="F437" s="1"/>
      <c r="G437" s="1"/>
      <c r="H437" s="1"/>
      <c r="I437" s="1"/>
      <c r="M437" s="3"/>
      <c r="P437" s="4"/>
      <c r="Q437" s="1"/>
      <c r="V437" s="1"/>
      <c r="AA437" s="1"/>
      <c r="AF437" s="1"/>
    </row>
    <row r="438" spans="6:32" ht="14.25" customHeight="1">
      <c r="F438" s="1"/>
      <c r="G438" s="1"/>
      <c r="H438" s="1"/>
      <c r="I438" s="1"/>
      <c r="M438" s="3"/>
      <c r="P438" s="4"/>
      <c r="Q438" s="1"/>
      <c r="V438" s="1"/>
      <c r="AA438" s="1"/>
      <c r="AF438" s="1"/>
    </row>
    <row r="439" spans="6:32" ht="14.25" customHeight="1">
      <c r="F439" s="1"/>
      <c r="G439" s="1"/>
      <c r="H439" s="1"/>
      <c r="I439" s="1"/>
      <c r="M439" s="3"/>
      <c r="P439" s="4"/>
      <c r="Q439" s="1"/>
      <c r="V439" s="1"/>
      <c r="AA439" s="1"/>
      <c r="AF439" s="1"/>
    </row>
    <row r="440" spans="6:32" ht="14.25" customHeight="1">
      <c r="F440" s="1"/>
      <c r="G440" s="1"/>
      <c r="H440" s="1"/>
      <c r="I440" s="1"/>
      <c r="M440" s="3"/>
      <c r="P440" s="4"/>
      <c r="Q440" s="1"/>
      <c r="V440" s="1"/>
      <c r="AA440" s="1"/>
      <c r="AF440" s="1"/>
    </row>
    <row r="441" spans="6:32" ht="14.25" customHeight="1">
      <c r="F441" s="1"/>
      <c r="G441" s="1"/>
      <c r="H441" s="1"/>
      <c r="I441" s="1"/>
      <c r="M441" s="3"/>
      <c r="P441" s="4"/>
      <c r="Q441" s="1"/>
      <c r="V441" s="1"/>
      <c r="AA441" s="1"/>
      <c r="AF441" s="1"/>
    </row>
    <row r="442" spans="6:32" ht="14.25" customHeight="1">
      <c r="F442" s="1"/>
      <c r="G442" s="1"/>
      <c r="H442" s="1"/>
      <c r="I442" s="1"/>
      <c r="M442" s="3"/>
      <c r="P442" s="4"/>
      <c r="Q442" s="1"/>
      <c r="V442" s="1"/>
      <c r="AA442" s="1"/>
      <c r="AF442" s="1"/>
    </row>
    <row r="443" spans="6:32" ht="14.25" customHeight="1">
      <c r="F443" s="1"/>
      <c r="G443" s="1"/>
      <c r="H443" s="1"/>
      <c r="I443" s="1"/>
      <c r="M443" s="3"/>
      <c r="P443" s="4"/>
      <c r="Q443" s="1"/>
      <c r="V443" s="1"/>
      <c r="AA443" s="1"/>
      <c r="AF443" s="1"/>
    </row>
    <row r="444" spans="6:32" ht="14.25" customHeight="1">
      <c r="F444" s="1"/>
      <c r="G444" s="1"/>
      <c r="H444" s="1"/>
      <c r="I444" s="1"/>
      <c r="M444" s="3"/>
      <c r="P444" s="4"/>
      <c r="Q444" s="1"/>
      <c r="V444" s="1"/>
      <c r="AA444" s="1"/>
      <c r="AF444" s="1"/>
    </row>
    <row r="445" spans="6:32" ht="14.25" customHeight="1">
      <c r="F445" s="1"/>
      <c r="G445" s="1"/>
      <c r="H445" s="1"/>
      <c r="I445" s="1"/>
      <c r="M445" s="3"/>
      <c r="P445" s="4"/>
      <c r="Q445" s="1"/>
      <c r="V445" s="1"/>
      <c r="AA445" s="1"/>
      <c r="AF445" s="1"/>
    </row>
    <row r="446" spans="6:32" ht="14.25" customHeight="1">
      <c r="F446" s="1"/>
      <c r="G446" s="1"/>
      <c r="H446" s="1"/>
      <c r="I446" s="1"/>
      <c r="M446" s="3"/>
      <c r="P446" s="4"/>
      <c r="Q446" s="1"/>
      <c r="V446" s="1"/>
      <c r="AA446" s="1"/>
      <c r="AF446" s="1"/>
    </row>
    <row r="447" spans="6:32" ht="14.25" customHeight="1">
      <c r="F447" s="1"/>
      <c r="G447" s="1"/>
      <c r="H447" s="1"/>
      <c r="I447" s="1"/>
      <c r="M447" s="3"/>
      <c r="P447" s="4"/>
      <c r="Q447" s="1"/>
      <c r="V447" s="1"/>
      <c r="AA447" s="1"/>
      <c r="AF447" s="1"/>
    </row>
    <row r="448" spans="6:32" ht="14.25" customHeight="1">
      <c r="F448" s="1"/>
      <c r="G448" s="1"/>
      <c r="H448" s="1"/>
      <c r="I448" s="1"/>
      <c r="M448" s="3"/>
      <c r="P448" s="4"/>
      <c r="Q448" s="1"/>
      <c r="V448" s="1"/>
      <c r="AA448" s="1"/>
      <c r="AF448" s="1"/>
    </row>
    <row r="449" spans="6:32" ht="14.25" customHeight="1">
      <c r="F449" s="1"/>
      <c r="G449" s="1"/>
      <c r="H449" s="1"/>
      <c r="I449" s="1"/>
      <c r="M449" s="3"/>
      <c r="P449" s="4"/>
      <c r="Q449" s="1"/>
      <c r="V449" s="1"/>
      <c r="AA449" s="1"/>
      <c r="AF449" s="1"/>
    </row>
    <row r="450" spans="6:32" ht="14.25" customHeight="1">
      <c r="F450" s="1"/>
      <c r="G450" s="1"/>
      <c r="H450" s="1"/>
      <c r="I450" s="1"/>
      <c r="M450" s="3"/>
      <c r="P450" s="4"/>
      <c r="Q450" s="1"/>
      <c r="V450" s="1"/>
      <c r="AA450" s="1"/>
      <c r="AF450" s="1"/>
    </row>
    <row r="451" spans="6:32" ht="14.25" customHeight="1">
      <c r="F451" s="1"/>
      <c r="G451" s="1"/>
      <c r="H451" s="1"/>
      <c r="I451" s="1"/>
      <c r="M451" s="3"/>
      <c r="P451" s="4"/>
      <c r="Q451" s="1"/>
      <c r="V451" s="1"/>
      <c r="AA451" s="1"/>
      <c r="AF451" s="1"/>
    </row>
    <row r="452" spans="6:32" ht="14.25" customHeight="1">
      <c r="F452" s="1"/>
      <c r="G452" s="1"/>
      <c r="H452" s="1"/>
      <c r="I452" s="1"/>
      <c r="M452" s="3"/>
      <c r="P452" s="4"/>
      <c r="Q452" s="1"/>
      <c r="V452" s="1"/>
      <c r="AA452" s="1"/>
      <c r="AF452" s="1"/>
    </row>
    <row r="453" spans="6:32" ht="14.25" customHeight="1">
      <c r="F453" s="1"/>
      <c r="G453" s="1"/>
      <c r="H453" s="1"/>
      <c r="I453" s="1"/>
      <c r="M453" s="3"/>
      <c r="P453" s="4"/>
      <c r="Q453" s="1"/>
      <c r="V453" s="1"/>
      <c r="AA453" s="1"/>
      <c r="AF453" s="1"/>
    </row>
    <row r="454" spans="6:32" ht="14.25" customHeight="1">
      <c r="F454" s="1"/>
      <c r="G454" s="1"/>
      <c r="H454" s="1"/>
      <c r="I454" s="1"/>
      <c r="M454" s="3"/>
      <c r="P454" s="4"/>
      <c r="Q454" s="1"/>
      <c r="V454" s="1"/>
      <c r="AA454" s="1"/>
      <c r="AF454" s="1"/>
    </row>
    <row r="455" spans="6:32" ht="14.25" customHeight="1">
      <c r="F455" s="1"/>
      <c r="G455" s="1"/>
      <c r="H455" s="1"/>
      <c r="I455" s="1"/>
      <c r="M455" s="3"/>
      <c r="P455" s="4"/>
      <c r="Q455" s="1"/>
      <c r="V455" s="1"/>
      <c r="AA455" s="1"/>
      <c r="AF455" s="1"/>
    </row>
    <row r="456" spans="6:32" ht="14.25" customHeight="1">
      <c r="F456" s="1"/>
      <c r="G456" s="1"/>
      <c r="H456" s="1"/>
      <c r="I456" s="1"/>
      <c r="M456" s="3"/>
      <c r="P456" s="4"/>
      <c r="Q456" s="1"/>
      <c r="V456" s="1"/>
      <c r="AA456" s="1"/>
      <c r="AF456" s="1"/>
    </row>
    <row r="457" spans="6:32" ht="14.25" customHeight="1">
      <c r="F457" s="1"/>
      <c r="G457" s="1"/>
      <c r="H457" s="1"/>
      <c r="I457" s="1"/>
      <c r="M457" s="3"/>
      <c r="P457" s="4"/>
      <c r="Q457" s="1"/>
      <c r="V457" s="1"/>
      <c r="AA457" s="1"/>
      <c r="AF457" s="1"/>
    </row>
    <row r="458" spans="6:32" ht="14.25" customHeight="1">
      <c r="F458" s="1"/>
      <c r="G458" s="1"/>
      <c r="H458" s="1"/>
      <c r="I458" s="1"/>
      <c r="M458" s="3"/>
      <c r="P458" s="4"/>
      <c r="Q458" s="1"/>
      <c r="V458" s="1"/>
      <c r="AA458" s="1"/>
      <c r="AF458" s="1"/>
    </row>
    <row r="459" spans="6:32" ht="14.25" customHeight="1">
      <c r="F459" s="1"/>
      <c r="G459" s="1"/>
      <c r="H459" s="1"/>
      <c r="I459" s="1"/>
      <c r="M459" s="3"/>
      <c r="P459" s="4"/>
      <c r="Q459" s="1"/>
      <c r="V459" s="1"/>
      <c r="AA459" s="1"/>
      <c r="AF459" s="1"/>
    </row>
    <row r="460" spans="6:32" ht="14.25" customHeight="1">
      <c r="F460" s="1"/>
      <c r="G460" s="1"/>
      <c r="H460" s="1"/>
      <c r="I460" s="1"/>
      <c r="M460" s="3"/>
      <c r="P460" s="4"/>
      <c r="Q460" s="1"/>
      <c r="V460" s="1"/>
      <c r="AA460" s="1"/>
      <c r="AF460" s="1"/>
    </row>
    <row r="461" spans="6:32" ht="14.25" customHeight="1">
      <c r="F461" s="1"/>
      <c r="G461" s="1"/>
      <c r="H461" s="1"/>
      <c r="I461" s="1"/>
      <c r="M461" s="3"/>
      <c r="P461" s="4"/>
      <c r="Q461" s="1"/>
      <c r="V461" s="1"/>
      <c r="AA461" s="1"/>
      <c r="AF461" s="1"/>
    </row>
    <row r="462" spans="6:32" ht="14.25" customHeight="1">
      <c r="F462" s="1"/>
      <c r="G462" s="1"/>
      <c r="H462" s="1"/>
      <c r="I462" s="1"/>
      <c r="M462" s="3"/>
      <c r="P462" s="4"/>
      <c r="Q462" s="1"/>
      <c r="V462" s="1"/>
      <c r="AA462" s="1"/>
      <c r="AF462" s="1"/>
    </row>
    <row r="463" spans="6:32" ht="14.25" customHeight="1">
      <c r="F463" s="1"/>
      <c r="G463" s="1"/>
      <c r="H463" s="1"/>
      <c r="I463" s="1"/>
      <c r="M463" s="3"/>
      <c r="P463" s="4"/>
      <c r="Q463" s="1"/>
      <c r="V463" s="1"/>
      <c r="AA463" s="1"/>
      <c r="AF463" s="1"/>
    </row>
    <row r="464" spans="6:32" ht="14.25" customHeight="1">
      <c r="F464" s="1"/>
      <c r="G464" s="1"/>
      <c r="H464" s="1"/>
      <c r="I464" s="1"/>
      <c r="M464" s="3"/>
      <c r="P464" s="4"/>
      <c r="Q464" s="1"/>
      <c r="V464" s="1"/>
      <c r="AA464" s="1"/>
      <c r="AF464" s="1"/>
    </row>
    <row r="465" spans="6:32" ht="14.25" customHeight="1">
      <c r="F465" s="1"/>
      <c r="G465" s="1"/>
      <c r="H465" s="1"/>
      <c r="I465" s="1"/>
      <c r="M465" s="3"/>
      <c r="P465" s="4"/>
      <c r="Q465" s="1"/>
      <c r="V465" s="1"/>
      <c r="AA465" s="1"/>
      <c r="AF465" s="1"/>
    </row>
    <row r="466" spans="6:32" ht="14.25" customHeight="1">
      <c r="F466" s="1"/>
      <c r="G466" s="1"/>
      <c r="H466" s="1"/>
      <c r="I466" s="1"/>
      <c r="M466" s="3"/>
      <c r="P466" s="4"/>
      <c r="Q466" s="1"/>
      <c r="V466" s="1"/>
      <c r="AA466" s="1"/>
      <c r="AF466" s="1"/>
    </row>
    <row r="467" spans="6:32" ht="14.25" customHeight="1">
      <c r="F467" s="1"/>
      <c r="G467" s="1"/>
      <c r="H467" s="1"/>
      <c r="I467" s="1"/>
      <c r="M467" s="3"/>
      <c r="P467" s="4"/>
      <c r="Q467" s="1"/>
      <c r="V467" s="1"/>
      <c r="AA467" s="1"/>
      <c r="AF467" s="1"/>
    </row>
    <row r="468" spans="6:32" ht="14.25" customHeight="1">
      <c r="F468" s="1"/>
      <c r="G468" s="1"/>
      <c r="H468" s="1"/>
      <c r="I468" s="1"/>
      <c r="M468" s="3"/>
      <c r="P468" s="4"/>
      <c r="Q468" s="1"/>
      <c r="V468" s="1"/>
      <c r="AA468" s="1"/>
      <c r="AF468" s="1"/>
    </row>
    <row r="469" spans="6:32" ht="14.25" customHeight="1">
      <c r="F469" s="1"/>
      <c r="G469" s="1"/>
      <c r="H469" s="1"/>
      <c r="I469" s="1"/>
      <c r="M469" s="3"/>
      <c r="P469" s="4"/>
      <c r="Q469" s="1"/>
      <c r="V469" s="1"/>
      <c r="AA469" s="1"/>
      <c r="AF469" s="1"/>
    </row>
    <row r="470" spans="6:32" ht="14.25" customHeight="1">
      <c r="F470" s="1"/>
      <c r="G470" s="1"/>
      <c r="H470" s="1"/>
      <c r="I470" s="1"/>
      <c r="M470" s="3"/>
      <c r="P470" s="4"/>
      <c r="Q470" s="1"/>
      <c r="V470" s="1"/>
      <c r="AA470" s="1"/>
      <c r="AF470" s="1"/>
    </row>
    <row r="471" spans="6:32" ht="14.25" customHeight="1">
      <c r="F471" s="1"/>
      <c r="G471" s="1"/>
      <c r="H471" s="1"/>
      <c r="I471" s="1"/>
      <c r="M471" s="3"/>
      <c r="P471" s="4"/>
      <c r="Q471" s="1"/>
      <c r="V471" s="1"/>
      <c r="AA471" s="1"/>
      <c r="AF471" s="1"/>
    </row>
    <row r="472" spans="6:32" ht="14.25" customHeight="1">
      <c r="F472" s="1"/>
      <c r="G472" s="1"/>
      <c r="H472" s="1"/>
      <c r="I472" s="1"/>
      <c r="M472" s="3"/>
      <c r="P472" s="4"/>
      <c r="Q472" s="1"/>
      <c r="V472" s="1"/>
      <c r="AA472" s="1"/>
      <c r="AF472" s="1"/>
    </row>
    <row r="473" spans="6:32" ht="14.25" customHeight="1">
      <c r="F473" s="1"/>
      <c r="G473" s="1"/>
      <c r="H473" s="1"/>
      <c r="I473" s="1"/>
      <c r="M473" s="3"/>
      <c r="P473" s="4"/>
      <c r="Q473" s="1"/>
      <c r="V473" s="1"/>
      <c r="AA473" s="1"/>
      <c r="AF473" s="1"/>
    </row>
    <row r="474" spans="6:32" ht="14.25" customHeight="1">
      <c r="F474" s="1"/>
      <c r="G474" s="1"/>
      <c r="H474" s="1"/>
      <c r="I474" s="1"/>
      <c r="M474" s="3"/>
      <c r="P474" s="4"/>
      <c r="Q474" s="1"/>
      <c r="V474" s="1"/>
      <c r="AA474" s="1"/>
      <c r="AF474" s="1"/>
    </row>
    <row r="475" spans="6:32" ht="14.25" customHeight="1">
      <c r="F475" s="1"/>
      <c r="G475" s="1"/>
      <c r="H475" s="1"/>
      <c r="I475" s="1"/>
      <c r="M475" s="3"/>
      <c r="P475" s="4"/>
      <c r="Q475" s="1"/>
      <c r="V475" s="1"/>
      <c r="AA475" s="1"/>
      <c r="AF475" s="1"/>
    </row>
    <row r="476" spans="6:32" ht="14.25" customHeight="1">
      <c r="F476" s="1"/>
      <c r="G476" s="1"/>
      <c r="H476" s="1"/>
      <c r="I476" s="1"/>
      <c r="M476" s="3"/>
      <c r="P476" s="4"/>
      <c r="Q476" s="1"/>
      <c r="V476" s="1"/>
      <c r="AA476" s="1"/>
      <c r="AF476" s="1"/>
    </row>
    <row r="477" spans="6:32" ht="14.25" customHeight="1">
      <c r="F477" s="1"/>
      <c r="G477" s="1"/>
      <c r="H477" s="1"/>
      <c r="I477" s="1"/>
      <c r="M477" s="3"/>
      <c r="P477" s="4"/>
      <c r="Q477" s="1"/>
      <c r="V477" s="1"/>
      <c r="AA477" s="1"/>
      <c r="AF477" s="1"/>
    </row>
    <row r="478" spans="6:32" ht="14.25" customHeight="1">
      <c r="F478" s="1"/>
      <c r="G478" s="1"/>
      <c r="H478" s="1"/>
      <c r="I478" s="1"/>
      <c r="M478" s="3"/>
      <c r="P478" s="4"/>
      <c r="Q478" s="1"/>
      <c r="V478" s="1"/>
      <c r="AA478" s="1"/>
      <c r="AF478" s="1"/>
    </row>
    <row r="479" spans="6:32" ht="14.25" customHeight="1">
      <c r="F479" s="1"/>
      <c r="G479" s="1"/>
      <c r="H479" s="1"/>
      <c r="I479" s="1"/>
      <c r="M479" s="3"/>
      <c r="P479" s="4"/>
      <c r="Q479" s="1"/>
      <c r="V479" s="1"/>
      <c r="AA479" s="1"/>
      <c r="AF479" s="1"/>
    </row>
    <row r="480" spans="6:32" ht="14.25" customHeight="1">
      <c r="F480" s="1"/>
      <c r="G480" s="1"/>
      <c r="H480" s="1"/>
      <c r="I480" s="1"/>
      <c r="M480" s="3"/>
      <c r="P480" s="4"/>
      <c r="Q480" s="1"/>
      <c r="V480" s="1"/>
      <c r="AA480" s="1"/>
      <c r="AF480" s="1"/>
    </row>
    <row r="481" spans="6:32" ht="14.25" customHeight="1">
      <c r="F481" s="1"/>
      <c r="G481" s="1"/>
      <c r="H481" s="1"/>
      <c r="I481" s="1"/>
      <c r="M481" s="3"/>
      <c r="P481" s="4"/>
      <c r="Q481" s="1"/>
      <c r="V481" s="1"/>
      <c r="AA481" s="1"/>
      <c r="AF481" s="1"/>
    </row>
    <row r="482" spans="6:32" ht="14.25" customHeight="1">
      <c r="F482" s="1"/>
      <c r="G482" s="1"/>
      <c r="H482" s="1"/>
      <c r="I482" s="1"/>
      <c r="M482" s="3"/>
      <c r="P482" s="4"/>
      <c r="Q482" s="1"/>
      <c r="V482" s="1"/>
      <c r="AA482" s="1"/>
      <c r="AF482" s="1"/>
    </row>
    <row r="483" spans="6:32" ht="14.25" customHeight="1">
      <c r="F483" s="1"/>
      <c r="G483" s="1"/>
      <c r="H483" s="1"/>
      <c r="I483" s="1"/>
      <c r="M483" s="3"/>
      <c r="P483" s="4"/>
      <c r="Q483" s="1"/>
      <c r="V483" s="1"/>
      <c r="AA483" s="1"/>
      <c r="AF483" s="1"/>
    </row>
    <row r="484" spans="6:32" ht="14.25" customHeight="1">
      <c r="F484" s="1"/>
      <c r="G484" s="1"/>
      <c r="H484" s="1"/>
      <c r="I484" s="1"/>
      <c r="M484" s="3"/>
      <c r="P484" s="4"/>
      <c r="Q484" s="1"/>
      <c r="V484" s="1"/>
      <c r="AA484" s="1"/>
      <c r="AF484" s="1"/>
    </row>
    <row r="485" spans="6:32" ht="14.25" customHeight="1">
      <c r="F485" s="1"/>
      <c r="G485" s="1"/>
      <c r="H485" s="1"/>
      <c r="I485" s="1"/>
      <c r="M485" s="3"/>
      <c r="P485" s="4"/>
      <c r="Q485" s="1"/>
      <c r="V485" s="1"/>
      <c r="AA485" s="1"/>
      <c r="AF485" s="1"/>
    </row>
    <row r="486" spans="6:32" ht="14.25" customHeight="1">
      <c r="F486" s="1"/>
      <c r="G486" s="1"/>
      <c r="H486" s="1"/>
      <c r="I486" s="1"/>
      <c r="M486" s="3"/>
      <c r="P486" s="4"/>
      <c r="Q486" s="1"/>
      <c r="V486" s="1"/>
      <c r="AA486" s="1"/>
      <c r="AF486" s="1"/>
    </row>
    <row r="487" spans="6:32" ht="14.25" customHeight="1">
      <c r="F487" s="1"/>
      <c r="G487" s="1"/>
      <c r="H487" s="1"/>
      <c r="I487" s="1"/>
      <c r="M487" s="3"/>
      <c r="P487" s="4"/>
      <c r="Q487" s="1"/>
      <c r="V487" s="1"/>
      <c r="AA487" s="1"/>
      <c r="AF487" s="1"/>
    </row>
    <row r="488" spans="6:32" ht="14.25" customHeight="1">
      <c r="F488" s="1"/>
      <c r="G488" s="1"/>
      <c r="H488" s="1"/>
      <c r="I488" s="1"/>
      <c r="M488" s="3"/>
      <c r="P488" s="4"/>
      <c r="Q488" s="1"/>
      <c r="V488" s="1"/>
      <c r="AA488" s="1"/>
      <c r="AF488" s="1"/>
    </row>
    <row r="489" spans="6:32" ht="14.25" customHeight="1">
      <c r="F489" s="1"/>
      <c r="G489" s="1"/>
      <c r="H489" s="1"/>
      <c r="I489" s="1"/>
      <c r="M489" s="3"/>
      <c r="P489" s="4"/>
      <c r="Q489" s="1"/>
      <c r="V489" s="1"/>
      <c r="AA489" s="1"/>
      <c r="AF489" s="1"/>
    </row>
    <row r="490" spans="6:32" ht="14.25" customHeight="1">
      <c r="F490" s="1"/>
      <c r="G490" s="1"/>
      <c r="H490" s="1"/>
      <c r="I490" s="1"/>
      <c r="M490" s="3"/>
      <c r="P490" s="4"/>
      <c r="Q490" s="1"/>
      <c r="V490" s="1"/>
      <c r="AA490" s="1"/>
      <c r="AF490" s="1"/>
    </row>
    <row r="491" spans="6:32" ht="14.25" customHeight="1">
      <c r="F491" s="1"/>
      <c r="G491" s="1"/>
      <c r="H491" s="1"/>
      <c r="I491" s="1"/>
      <c r="M491" s="3"/>
      <c r="P491" s="4"/>
      <c r="Q491" s="1"/>
      <c r="V491" s="1"/>
      <c r="AA491" s="1"/>
      <c r="AF491" s="1"/>
    </row>
    <row r="492" spans="6:32" ht="14.25" customHeight="1">
      <c r="F492" s="1"/>
      <c r="G492" s="1"/>
      <c r="H492" s="1"/>
      <c r="I492" s="1"/>
      <c r="M492" s="3"/>
      <c r="P492" s="4"/>
      <c r="Q492" s="1"/>
      <c r="V492" s="1"/>
      <c r="AA492" s="1"/>
      <c r="AF492" s="1"/>
    </row>
    <row r="493" spans="6:32" ht="14.25" customHeight="1">
      <c r="F493" s="1"/>
      <c r="G493" s="1"/>
      <c r="H493" s="1"/>
      <c r="I493" s="1"/>
      <c r="M493" s="3"/>
      <c r="P493" s="4"/>
      <c r="Q493" s="1"/>
      <c r="V493" s="1"/>
      <c r="AA493" s="1"/>
      <c r="AF493" s="1"/>
    </row>
    <row r="494" spans="6:32" ht="14.25" customHeight="1">
      <c r="F494" s="1"/>
      <c r="G494" s="1"/>
      <c r="H494" s="1"/>
      <c r="I494" s="1"/>
      <c r="M494" s="3"/>
      <c r="P494" s="4"/>
      <c r="Q494" s="1"/>
      <c r="V494" s="1"/>
      <c r="AA494" s="1"/>
      <c r="AF494" s="1"/>
    </row>
    <row r="495" spans="6:32" ht="14.25" customHeight="1">
      <c r="F495" s="1"/>
      <c r="G495" s="1"/>
      <c r="H495" s="1"/>
      <c r="I495" s="1"/>
      <c r="M495" s="3"/>
      <c r="P495" s="4"/>
      <c r="Q495" s="1"/>
      <c r="V495" s="1"/>
      <c r="AA495" s="1"/>
      <c r="AF495" s="1"/>
    </row>
    <row r="496" spans="6:32" ht="14.25" customHeight="1">
      <c r="F496" s="1"/>
      <c r="G496" s="1"/>
      <c r="H496" s="1"/>
      <c r="I496" s="1"/>
      <c r="M496" s="3"/>
      <c r="P496" s="4"/>
      <c r="Q496" s="1"/>
      <c r="V496" s="1"/>
      <c r="AA496" s="1"/>
      <c r="AF496" s="1"/>
    </row>
    <row r="497" spans="6:32" ht="14.25" customHeight="1">
      <c r="F497" s="1"/>
      <c r="G497" s="1"/>
      <c r="H497" s="1"/>
      <c r="I497" s="1"/>
      <c r="M497" s="3"/>
      <c r="P497" s="4"/>
      <c r="Q497" s="1"/>
      <c r="V497" s="1"/>
      <c r="AA497" s="1"/>
      <c r="AF497" s="1"/>
    </row>
    <row r="498" spans="6:32" ht="14.25" customHeight="1">
      <c r="F498" s="1"/>
      <c r="G498" s="1"/>
      <c r="H498" s="1"/>
      <c r="I498" s="1"/>
      <c r="M498" s="3"/>
      <c r="P498" s="4"/>
      <c r="Q498" s="1"/>
      <c r="V498" s="1"/>
      <c r="AA498" s="1"/>
      <c r="AF498" s="1"/>
    </row>
    <row r="499" spans="6:32" ht="14.25" customHeight="1">
      <c r="F499" s="1"/>
      <c r="G499" s="1"/>
      <c r="H499" s="1"/>
      <c r="I499" s="1"/>
      <c r="M499" s="3"/>
      <c r="P499" s="4"/>
      <c r="Q499" s="1"/>
      <c r="V499" s="1"/>
      <c r="AA499" s="1"/>
      <c r="AF499" s="1"/>
    </row>
    <row r="500" spans="6:32" ht="14.25" customHeight="1">
      <c r="F500" s="1"/>
      <c r="G500" s="1"/>
      <c r="H500" s="1"/>
      <c r="I500" s="1"/>
      <c r="M500" s="3"/>
      <c r="P500" s="4"/>
      <c r="Q500" s="1"/>
      <c r="V500" s="1"/>
      <c r="AA500" s="1"/>
      <c r="AF500" s="1"/>
    </row>
    <row r="501" spans="6:32" ht="14.25" customHeight="1">
      <c r="F501" s="1"/>
      <c r="G501" s="1"/>
      <c r="H501" s="1"/>
      <c r="I501" s="1"/>
      <c r="M501" s="3"/>
      <c r="P501" s="4"/>
      <c r="Q501" s="1"/>
      <c r="V501" s="1"/>
      <c r="AA501" s="1"/>
      <c r="AF501" s="1"/>
    </row>
    <row r="502" spans="6:32" ht="14.25" customHeight="1">
      <c r="F502" s="1"/>
      <c r="G502" s="1"/>
      <c r="H502" s="1"/>
      <c r="I502" s="1"/>
      <c r="M502" s="3"/>
      <c r="P502" s="4"/>
      <c r="Q502" s="1"/>
      <c r="V502" s="1"/>
      <c r="AA502" s="1"/>
      <c r="AF502" s="1"/>
    </row>
    <row r="503" spans="6:32" ht="14.25" customHeight="1">
      <c r="F503" s="1"/>
      <c r="G503" s="1"/>
      <c r="H503" s="1"/>
      <c r="I503" s="1"/>
      <c r="M503" s="3"/>
      <c r="P503" s="4"/>
      <c r="Q503" s="1"/>
      <c r="V503" s="1"/>
      <c r="AA503" s="1"/>
      <c r="AF503" s="1"/>
    </row>
    <row r="504" spans="6:32" ht="14.25" customHeight="1">
      <c r="F504" s="1"/>
      <c r="G504" s="1"/>
      <c r="H504" s="1"/>
      <c r="I504" s="1"/>
      <c r="M504" s="3"/>
      <c r="P504" s="4"/>
      <c r="Q504" s="1"/>
      <c r="V504" s="1"/>
      <c r="AA504" s="1"/>
      <c r="AF504" s="1"/>
    </row>
    <row r="505" spans="6:32" ht="14.25" customHeight="1">
      <c r="F505" s="1"/>
      <c r="G505" s="1"/>
      <c r="H505" s="1"/>
      <c r="I505" s="1"/>
      <c r="M505" s="3"/>
      <c r="P505" s="4"/>
      <c r="Q505" s="1"/>
      <c r="V505" s="1"/>
      <c r="AA505" s="1"/>
      <c r="AF505" s="1"/>
    </row>
    <row r="506" spans="6:32" ht="14.25" customHeight="1">
      <c r="F506" s="1"/>
      <c r="G506" s="1"/>
      <c r="H506" s="1"/>
      <c r="I506" s="1"/>
      <c r="M506" s="3"/>
      <c r="P506" s="4"/>
      <c r="Q506" s="1"/>
      <c r="V506" s="1"/>
      <c r="AA506" s="1"/>
      <c r="AF506" s="1"/>
    </row>
    <row r="507" spans="6:32" ht="14.25" customHeight="1">
      <c r="F507" s="1"/>
      <c r="G507" s="1"/>
      <c r="H507" s="1"/>
      <c r="I507" s="1"/>
      <c r="M507" s="3"/>
      <c r="P507" s="4"/>
      <c r="Q507" s="1"/>
      <c r="V507" s="1"/>
      <c r="AA507" s="1"/>
      <c r="AF507" s="1"/>
    </row>
    <row r="508" spans="6:32" ht="14.25" customHeight="1">
      <c r="F508" s="1"/>
      <c r="G508" s="1"/>
      <c r="H508" s="1"/>
      <c r="I508" s="1"/>
      <c r="M508" s="3"/>
      <c r="P508" s="4"/>
      <c r="Q508" s="1"/>
      <c r="V508" s="1"/>
      <c r="AA508" s="1"/>
      <c r="AF508" s="1"/>
    </row>
    <row r="509" spans="6:32" ht="14.25" customHeight="1">
      <c r="F509" s="1"/>
      <c r="G509" s="1"/>
      <c r="H509" s="1"/>
      <c r="I509" s="1"/>
      <c r="M509" s="3"/>
      <c r="P509" s="4"/>
      <c r="Q509" s="1"/>
      <c r="V509" s="1"/>
      <c r="AA509" s="1"/>
      <c r="AF509" s="1"/>
    </row>
    <row r="510" spans="6:32" ht="14.25" customHeight="1">
      <c r="F510" s="1"/>
      <c r="G510" s="1"/>
      <c r="H510" s="1"/>
      <c r="I510" s="1"/>
      <c r="M510" s="3"/>
      <c r="P510" s="4"/>
      <c r="Q510" s="1"/>
      <c r="V510" s="1"/>
      <c r="AA510" s="1"/>
      <c r="AF510" s="1"/>
    </row>
    <row r="511" spans="6:32" ht="14.25" customHeight="1">
      <c r="F511" s="1"/>
      <c r="G511" s="1"/>
      <c r="H511" s="1"/>
      <c r="I511" s="1"/>
      <c r="M511" s="3"/>
      <c r="P511" s="4"/>
      <c r="Q511" s="1"/>
      <c r="V511" s="1"/>
      <c r="AA511" s="1"/>
      <c r="AF511" s="1"/>
    </row>
    <row r="512" spans="6:32" ht="14.25" customHeight="1">
      <c r="F512" s="1"/>
      <c r="G512" s="1"/>
      <c r="H512" s="1"/>
      <c r="I512" s="1"/>
      <c r="M512" s="3"/>
      <c r="P512" s="4"/>
      <c r="Q512" s="1"/>
      <c r="V512" s="1"/>
      <c r="AA512" s="1"/>
      <c r="AF512" s="1"/>
    </row>
    <row r="513" spans="6:32" ht="14.25" customHeight="1">
      <c r="F513" s="1"/>
      <c r="G513" s="1"/>
      <c r="H513" s="1"/>
      <c r="I513" s="1"/>
      <c r="M513" s="3"/>
      <c r="P513" s="4"/>
      <c r="Q513" s="1"/>
      <c r="V513" s="1"/>
      <c r="AA513" s="1"/>
      <c r="AF513" s="1"/>
    </row>
    <row r="514" spans="6:32" ht="14.25" customHeight="1">
      <c r="F514" s="1"/>
      <c r="G514" s="1"/>
      <c r="H514" s="1"/>
      <c r="I514" s="1"/>
      <c r="M514" s="3"/>
      <c r="P514" s="4"/>
      <c r="Q514" s="1"/>
      <c r="V514" s="1"/>
      <c r="AA514" s="1"/>
      <c r="AF514" s="1"/>
    </row>
    <row r="515" spans="6:32" ht="14.25" customHeight="1">
      <c r="F515" s="1"/>
      <c r="G515" s="1"/>
      <c r="H515" s="1"/>
      <c r="I515" s="1"/>
      <c r="M515" s="3"/>
      <c r="P515" s="4"/>
      <c r="Q515" s="1"/>
      <c r="V515" s="1"/>
      <c r="AA515" s="1"/>
      <c r="AF515" s="1"/>
    </row>
    <row r="516" spans="6:32" ht="14.25" customHeight="1">
      <c r="F516" s="1"/>
      <c r="G516" s="1"/>
      <c r="H516" s="1"/>
      <c r="I516" s="1"/>
      <c r="M516" s="3"/>
      <c r="P516" s="4"/>
      <c r="Q516" s="1"/>
      <c r="V516" s="1"/>
      <c r="AA516" s="1"/>
      <c r="AF516" s="1"/>
    </row>
    <row r="517" spans="6:32" ht="14.25" customHeight="1">
      <c r="F517" s="1"/>
      <c r="G517" s="1"/>
      <c r="H517" s="1"/>
      <c r="I517" s="1"/>
      <c r="M517" s="3"/>
      <c r="P517" s="4"/>
      <c r="Q517" s="1"/>
      <c r="V517" s="1"/>
      <c r="AA517" s="1"/>
      <c r="AF517" s="1"/>
    </row>
    <row r="518" spans="6:32" ht="14.25" customHeight="1">
      <c r="F518" s="1"/>
      <c r="G518" s="1"/>
      <c r="H518" s="1"/>
      <c r="I518" s="1"/>
      <c r="M518" s="3"/>
      <c r="P518" s="4"/>
      <c r="Q518" s="1"/>
      <c r="V518" s="1"/>
      <c r="AA518" s="1"/>
      <c r="AF518" s="1"/>
    </row>
    <row r="519" spans="6:32" ht="14.25" customHeight="1">
      <c r="F519" s="1"/>
      <c r="G519" s="1"/>
      <c r="H519" s="1"/>
      <c r="I519" s="1"/>
      <c r="M519" s="3"/>
      <c r="P519" s="4"/>
      <c r="Q519" s="1"/>
      <c r="V519" s="1"/>
      <c r="AA519" s="1"/>
      <c r="AF519" s="1"/>
    </row>
    <row r="520" spans="6:32" ht="14.25" customHeight="1">
      <c r="F520" s="1"/>
      <c r="G520" s="1"/>
      <c r="H520" s="1"/>
      <c r="I520" s="1"/>
      <c r="M520" s="3"/>
      <c r="P520" s="4"/>
      <c r="Q520" s="1"/>
      <c r="V520" s="1"/>
      <c r="AA520" s="1"/>
      <c r="AF520" s="1"/>
    </row>
    <row r="521" spans="6:32" ht="14.25" customHeight="1">
      <c r="F521" s="1"/>
      <c r="G521" s="1"/>
      <c r="H521" s="1"/>
      <c r="I521" s="1"/>
      <c r="M521" s="3"/>
      <c r="P521" s="4"/>
      <c r="Q521" s="1"/>
      <c r="V521" s="1"/>
      <c r="AA521" s="1"/>
      <c r="AF521" s="1"/>
    </row>
    <row r="522" spans="6:32" ht="14.25" customHeight="1">
      <c r="F522" s="1"/>
      <c r="G522" s="1"/>
      <c r="H522" s="1"/>
      <c r="I522" s="1"/>
      <c r="M522" s="3"/>
      <c r="P522" s="4"/>
      <c r="Q522" s="1"/>
      <c r="V522" s="1"/>
      <c r="AA522" s="1"/>
      <c r="AF522" s="1"/>
    </row>
    <row r="523" spans="6:32" ht="14.25" customHeight="1">
      <c r="F523" s="1"/>
      <c r="G523" s="1"/>
      <c r="H523" s="1"/>
      <c r="I523" s="1"/>
      <c r="M523" s="3"/>
      <c r="P523" s="4"/>
      <c r="Q523" s="1"/>
      <c r="V523" s="1"/>
      <c r="AA523" s="1"/>
      <c r="AF523" s="1"/>
    </row>
    <row r="524" spans="6:32" ht="14.25" customHeight="1">
      <c r="F524" s="1"/>
      <c r="G524" s="1"/>
      <c r="H524" s="1"/>
      <c r="I524" s="1"/>
      <c r="M524" s="3"/>
      <c r="P524" s="4"/>
      <c r="Q524" s="1"/>
      <c r="V524" s="1"/>
      <c r="AA524" s="1"/>
      <c r="AF524" s="1"/>
    </row>
    <row r="525" spans="6:32" ht="14.25" customHeight="1">
      <c r="F525" s="1"/>
      <c r="G525" s="1"/>
      <c r="H525" s="1"/>
      <c r="I525" s="1"/>
      <c r="M525" s="3"/>
      <c r="P525" s="4"/>
      <c r="Q525" s="1"/>
      <c r="V525" s="1"/>
      <c r="AA525" s="1"/>
      <c r="AF525" s="1"/>
    </row>
    <row r="526" spans="6:32" ht="14.25" customHeight="1">
      <c r="F526" s="1"/>
      <c r="G526" s="1"/>
      <c r="H526" s="1"/>
      <c r="I526" s="1"/>
      <c r="M526" s="3"/>
      <c r="P526" s="4"/>
      <c r="Q526" s="1"/>
      <c r="V526" s="1"/>
      <c r="AA526" s="1"/>
      <c r="AF526" s="1"/>
    </row>
    <row r="527" spans="6:32" ht="14.25" customHeight="1">
      <c r="F527" s="1"/>
      <c r="G527" s="1"/>
      <c r="H527" s="1"/>
      <c r="I527" s="1"/>
      <c r="M527" s="3"/>
      <c r="P527" s="4"/>
      <c r="Q527" s="1"/>
      <c r="V527" s="1"/>
      <c r="AA527" s="1"/>
      <c r="AF527" s="1"/>
    </row>
    <row r="528" spans="6:32" ht="14.25" customHeight="1">
      <c r="F528" s="1"/>
      <c r="G528" s="1"/>
      <c r="H528" s="1"/>
      <c r="I528" s="1"/>
      <c r="M528" s="3"/>
      <c r="P528" s="4"/>
      <c r="Q528" s="1"/>
      <c r="V528" s="1"/>
      <c r="AA528" s="1"/>
      <c r="AF528" s="1"/>
    </row>
    <row r="529" spans="6:32" ht="14.25" customHeight="1">
      <c r="F529" s="1"/>
      <c r="G529" s="1"/>
      <c r="H529" s="1"/>
      <c r="I529" s="1"/>
      <c r="M529" s="3"/>
      <c r="P529" s="4"/>
      <c r="Q529" s="1"/>
      <c r="V529" s="1"/>
      <c r="AA529" s="1"/>
      <c r="AF529" s="1"/>
    </row>
    <row r="530" spans="6:32" ht="14.25" customHeight="1">
      <c r="F530" s="1"/>
      <c r="G530" s="1"/>
      <c r="H530" s="1"/>
      <c r="I530" s="1"/>
      <c r="M530" s="3"/>
      <c r="P530" s="4"/>
      <c r="Q530" s="1"/>
      <c r="V530" s="1"/>
      <c r="AA530" s="1"/>
      <c r="AF530" s="1"/>
    </row>
    <row r="531" spans="6:32" ht="14.25" customHeight="1">
      <c r="F531" s="1"/>
      <c r="G531" s="1"/>
      <c r="H531" s="1"/>
      <c r="I531" s="1"/>
      <c r="M531" s="3"/>
      <c r="P531" s="4"/>
      <c r="Q531" s="1"/>
      <c r="V531" s="1"/>
      <c r="AA531" s="1"/>
      <c r="AF531" s="1"/>
    </row>
    <row r="532" spans="6:32" ht="14.25" customHeight="1">
      <c r="F532" s="1"/>
      <c r="G532" s="1"/>
      <c r="H532" s="1"/>
      <c r="I532" s="1"/>
      <c r="M532" s="3"/>
      <c r="P532" s="4"/>
      <c r="Q532" s="1"/>
      <c r="V532" s="1"/>
      <c r="AA532" s="1"/>
      <c r="AF532" s="1"/>
    </row>
    <row r="533" spans="6:32" ht="14.25" customHeight="1">
      <c r="F533" s="1"/>
      <c r="G533" s="1"/>
      <c r="H533" s="1"/>
      <c r="I533" s="1"/>
      <c r="M533" s="3"/>
      <c r="P533" s="4"/>
      <c r="Q533" s="1"/>
      <c r="V533" s="1"/>
      <c r="AA533" s="1"/>
      <c r="AF533" s="1"/>
    </row>
    <row r="534" spans="6:32" ht="14.25" customHeight="1">
      <c r="F534" s="1"/>
      <c r="G534" s="1"/>
      <c r="H534" s="1"/>
      <c r="I534" s="1"/>
      <c r="M534" s="3"/>
      <c r="P534" s="4"/>
      <c r="Q534" s="1"/>
      <c r="V534" s="1"/>
      <c r="AA534" s="1"/>
      <c r="AF534" s="1"/>
    </row>
    <row r="535" spans="6:32" ht="14.25" customHeight="1">
      <c r="F535" s="1"/>
      <c r="G535" s="1"/>
      <c r="H535" s="1"/>
      <c r="I535" s="1"/>
      <c r="M535" s="3"/>
      <c r="P535" s="4"/>
      <c r="Q535" s="1"/>
      <c r="V535" s="1"/>
      <c r="AA535" s="1"/>
      <c r="AF535" s="1"/>
    </row>
    <row r="536" spans="6:32" ht="14.25" customHeight="1">
      <c r="F536" s="1"/>
      <c r="G536" s="1"/>
      <c r="H536" s="1"/>
      <c r="I536" s="1"/>
      <c r="M536" s="3"/>
      <c r="P536" s="4"/>
      <c r="Q536" s="1"/>
      <c r="V536" s="1"/>
      <c r="AA536" s="1"/>
      <c r="AF536" s="1"/>
    </row>
    <row r="537" spans="6:32" ht="14.25" customHeight="1">
      <c r="F537" s="1"/>
      <c r="G537" s="1"/>
      <c r="H537" s="1"/>
      <c r="I537" s="1"/>
      <c r="M537" s="3"/>
      <c r="P537" s="4"/>
      <c r="Q537" s="1"/>
      <c r="V537" s="1"/>
      <c r="AA537" s="1"/>
      <c r="AF537" s="1"/>
    </row>
    <row r="538" spans="6:32" ht="14.25" customHeight="1">
      <c r="F538" s="1"/>
      <c r="G538" s="1"/>
      <c r="H538" s="1"/>
      <c r="I538" s="1"/>
      <c r="M538" s="3"/>
      <c r="P538" s="4"/>
      <c r="Q538" s="1"/>
      <c r="V538" s="1"/>
      <c r="AA538" s="1"/>
      <c r="AF538" s="1"/>
    </row>
    <row r="539" spans="6:32" ht="14.25" customHeight="1">
      <c r="F539" s="1"/>
      <c r="G539" s="1"/>
      <c r="H539" s="1"/>
      <c r="I539" s="1"/>
      <c r="M539" s="3"/>
      <c r="P539" s="4"/>
      <c r="Q539" s="1"/>
      <c r="V539" s="1"/>
      <c r="AA539" s="1"/>
      <c r="AF539" s="1"/>
    </row>
    <row r="540" spans="6:32" ht="14.25" customHeight="1">
      <c r="F540" s="1"/>
      <c r="G540" s="1"/>
      <c r="H540" s="1"/>
      <c r="I540" s="1"/>
      <c r="M540" s="3"/>
      <c r="P540" s="4"/>
      <c r="Q540" s="1"/>
      <c r="V540" s="1"/>
      <c r="AA540" s="1"/>
      <c r="AF540" s="1"/>
    </row>
    <row r="541" spans="6:32" ht="14.25" customHeight="1">
      <c r="F541" s="1"/>
      <c r="G541" s="1"/>
      <c r="H541" s="1"/>
      <c r="I541" s="1"/>
      <c r="M541" s="3"/>
      <c r="P541" s="4"/>
      <c r="Q541" s="1"/>
      <c r="V541" s="1"/>
      <c r="AA541" s="1"/>
      <c r="AF541" s="1"/>
    </row>
    <row r="542" spans="6:32" ht="14.25" customHeight="1">
      <c r="F542" s="1"/>
      <c r="G542" s="1"/>
      <c r="H542" s="1"/>
      <c r="I542" s="1"/>
      <c r="M542" s="3"/>
      <c r="P542" s="4"/>
      <c r="Q542" s="1"/>
      <c r="V542" s="1"/>
      <c r="AA542" s="1"/>
      <c r="AF542" s="1"/>
    </row>
    <row r="543" spans="6:32" ht="14.25" customHeight="1">
      <c r="F543" s="1"/>
      <c r="G543" s="1"/>
      <c r="H543" s="1"/>
      <c r="I543" s="1"/>
      <c r="M543" s="3"/>
      <c r="P543" s="4"/>
      <c r="Q543" s="1"/>
      <c r="V543" s="1"/>
      <c r="AA543" s="1"/>
      <c r="AF543" s="1"/>
    </row>
    <row r="544" spans="6:32" ht="14.25" customHeight="1">
      <c r="F544" s="1"/>
      <c r="G544" s="1"/>
      <c r="H544" s="1"/>
      <c r="I544" s="1"/>
      <c r="M544" s="3"/>
      <c r="P544" s="4"/>
      <c r="Q544" s="1"/>
      <c r="V544" s="1"/>
      <c r="AA544" s="1"/>
      <c r="AF544" s="1"/>
    </row>
    <row r="545" spans="6:32" ht="14.25" customHeight="1">
      <c r="F545" s="1"/>
      <c r="G545" s="1"/>
      <c r="H545" s="1"/>
      <c r="I545" s="1"/>
      <c r="M545" s="3"/>
      <c r="P545" s="4"/>
      <c r="Q545" s="1"/>
      <c r="V545" s="1"/>
      <c r="AA545" s="1"/>
      <c r="AF545" s="1"/>
    </row>
    <row r="546" spans="6:32" ht="14.25" customHeight="1">
      <c r="F546" s="1"/>
      <c r="G546" s="1"/>
      <c r="H546" s="1"/>
      <c r="I546" s="1"/>
      <c r="M546" s="3"/>
      <c r="P546" s="4"/>
      <c r="Q546" s="1"/>
      <c r="V546" s="1"/>
      <c r="AA546" s="1"/>
      <c r="AF546" s="1"/>
    </row>
    <row r="547" spans="6:32" ht="14.25" customHeight="1">
      <c r="F547" s="1"/>
      <c r="G547" s="1"/>
      <c r="H547" s="1"/>
      <c r="I547" s="1"/>
      <c r="M547" s="3"/>
      <c r="P547" s="4"/>
      <c r="Q547" s="1"/>
      <c r="V547" s="1"/>
      <c r="AA547" s="1"/>
      <c r="AF547" s="1"/>
    </row>
    <row r="548" spans="6:32" ht="14.25" customHeight="1">
      <c r="F548" s="1"/>
      <c r="G548" s="1"/>
      <c r="H548" s="1"/>
      <c r="I548" s="1"/>
      <c r="M548" s="3"/>
      <c r="P548" s="4"/>
      <c r="Q548" s="1"/>
      <c r="V548" s="1"/>
      <c r="AA548" s="1"/>
      <c r="AF548" s="1"/>
    </row>
    <row r="549" spans="6:32" ht="14.25" customHeight="1">
      <c r="F549" s="1"/>
      <c r="G549" s="1"/>
      <c r="H549" s="1"/>
      <c r="I549" s="1"/>
      <c r="M549" s="3"/>
      <c r="P549" s="4"/>
      <c r="Q549" s="1"/>
      <c r="V549" s="1"/>
      <c r="AA549" s="1"/>
      <c r="AF549" s="1"/>
    </row>
    <row r="550" spans="6:32" ht="14.25" customHeight="1">
      <c r="F550" s="1"/>
      <c r="G550" s="1"/>
      <c r="H550" s="1"/>
      <c r="I550" s="1"/>
      <c r="M550" s="3"/>
      <c r="P550" s="4"/>
      <c r="Q550" s="1"/>
      <c r="V550" s="1"/>
      <c r="AA550" s="1"/>
      <c r="AF550" s="1"/>
    </row>
    <row r="551" spans="6:32" ht="14.25" customHeight="1">
      <c r="F551" s="1"/>
      <c r="G551" s="1"/>
      <c r="H551" s="1"/>
      <c r="I551" s="1"/>
      <c r="M551" s="3"/>
      <c r="P551" s="4"/>
      <c r="Q551" s="1"/>
      <c r="V551" s="1"/>
      <c r="AA551" s="1"/>
      <c r="AF551" s="1"/>
    </row>
    <row r="552" spans="6:32" ht="14.25" customHeight="1">
      <c r="F552" s="1"/>
      <c r="G552" s="1"/>
      <c r="H552" s="1"/>
      <c r="I552" s="1"/>
      <c r="M552" s="3"/>
      <c r="P552" s="4"/>
      <c r="Q552" s="1"/>
      <c r="V552" s="1"/>
      <c r="AA552" s="1"/>
      <c r="AF552" s="1"/>
    </row>
    <row r="553" spans="6:32" ht="14.25" customHeight="1">
      <c r="F553" s="1"/>
      <c r="G553" s="1"/>
      <c r="H553" s="1"/>
      <c r="I553" s="1"/>
      <c r="M553" s="3"/>
      <c r="P553" s="4"/>
      <c r="Q553" s="1"/>
      <c r="V553" s="1"/>
      <c r="AA553" s="1"/>
      <c r="AF553" s="1"/>
    </row>
    <row r="554" spans="6:32" ht="14.25" customHeight="1">
      <c r="F554" s="1"/>
      <c r="G554" s="1"/>
      <c r="H554" s="1"/>
      <c r="I554" s="1"/>
      <c r="M554" s="3"/>
      <c r="P554" s="4"/>
      <c r="Q554" s="1"/>
      <c r="V554" s="1"/>
      <c r="AA554" s="1"/>
      <c r="AF554" s="1"/>
    </row>
    <row r="555" spans="6:32" ht="14.25" customHeight="1">
      <c r="F555" s="1"/>
      <c r="G555" s="1"/>
      <c r="H555" s="1"/>
      <c r="I555" s="1"/>
      <c r="M555" s="3"/>
      <c r="P555" s="4"/>
      <c r="Q555" s="1"/>
      <c r="V555" s="1"/>
      <c r="AA555" s="1"/>
      <c r="AF555" s="1"/>
    </row>
    <row r="556" spans="6:32" ht="14.25" customHeight="1">
      <c r="F556" s="1"/>
      <c r="G556" s="1"/>
      <c r="H556" s="1"/>
      <c r="I556" s="1"/>
      <c r="M556" s="3"/>
      <c r="P556" s="4"/>
      <c r="Q556" s="1"/>
      <c r="V556" s="1"/>
      <c r="AA556" s="1"/>
      <c r="AF556" s="1"/>
    </row>
    <row r="557" spans="6:32" ht="14.25" customHeight="1">
      <c r="F557" s="1"/>
      <c r="G557" s="1"/>
      <c r="H557" s="1"/>
      <c r="I557" s="1"/>
      <c r="M557" s="3"/>
      <c r="P557" s="4"/>
      <c r="Q557" s="1"/>
      <c r="V557" s="1"/>
      <c r="AA557" s="1"/>
      <c r="AF557" s="1"/>
    </row>
    <row r="558" spans="6:32" ht="14.25" customHeight="1">
      <c r="F558" s="1"/>
      <c r="G558" s="1"/>
      <c r="H558" s="1"/>
      <c r="I558" s="1"/>
      <c r="M558" s="3"/>
      <c r="P558" s="4"/>
      <c r="Q558" s="1"/>
      <c r="V558" s="1"/>
      <c r="AA558" s="1"/>
      <c r="AF558" s="1"/>
    </row>
    <row r="559" spans="6:32" ht="14.25" customHeight="1">
      <c r="F559" s="1"/>
      <c r="G559" s="1"/>
      <c r="H559" s="1"/>
      <c r="I559" s="1"/>
      <c r="M559" s="3"/>
      <c r="P559" s="4"/>
      <c r="Q559" s="1"/>
      <c r="V559" s="1"/>
      <c r="AA559" s="1"/>
      <c r="AF559" s="1"/>
    </row>
    <row r="560" spans="6:32" ht="14.25" customHeight="1">
      <c r="F560" s="1"/>
      <c r="G560" s="1"/>
      <c r="H560" s="1"/>
      <c r="I560" s="1"/>
      <c r="M560" s="3"/>
      <c r="P560" s="4"/>
      <c r="Q560" s="1"/>
      <c r="V560" s="1"/>
      <c r="AA560" s="1"/>
      <c r="AF560" s="1"/>
    </row>
    <row r="561" spans="6:32" ht="14.25" customHeight="1">
      <c r="F561" s="1"/>
      <c r="G561" s="1"/>
      <c r="H561" s="1"/>
      <c r="I561" s="1"/>
      <c r="M561" s="3"/>
      <c r="P561" s="4"/>
      <c r="Q561" s="1"/>
      <c r="V561" s="1"/>
      <c r="AA561" s="1"/>
      <c r="AF561" s="1"/>
    </row>
    <row r="562" spans="6:32" ht="14.25" customHeight="1">
      <c r="F562" s="1"/>
      <c r="G562" s="1"/>
      <c r="H562" s="1"/>
      <c r="I562" s="1"/>
      <c r="M562" s="3"/>
      <c r="P562" s="4"/>
      <c r="Q562" s="1"/>
      <c r="V562" s="1"/>
      <c r="AA562" s="1"/>
      <c r="AF562" s="1"/>
    </row>
    <row r="563" spans="6:32" ht="14.25" customHeight="1">
      <c r="F563" s="1"/>
      <c r="G563" s="1"/>
      <c r="H563" s="1"/>
      <c r="I563" s="1"/>
      <c r="M563" s="3"/>
      <c r="P563" s="4"/>
      <c r="Q563" s="1"/>
      <c r="V563" s="1"/>
      <c r="AA563" s="1"/>
      <c r="AF563" s="1"/>
    </row>
    <row r="564" spans="6:32" ht="14.25" customHeight="1">
      <c r="F564" s="1"/>
      <c r="G564" s="1"/>
      <c r="H564" s="1"/>
      <c r="I564" s="1"/>
      <c r="M564" s="3"/>
      <c r="P564" s="4"/>
      <c r="Q564" s="1"/>
      <c r="V564" s="1"/>
      <c r="AA564" s="1"/>
      <c r="AF564" s="1"/>
    </row>
    <row r="565" spans="6:32" ht="14.25" customHeight="1">
      <c r="F565" s="1"/>
      <c r="G565" s="1"/>
      <c r="H565" s="1"/>
      <c r="I565" s="1"/>
      <c r="M565" s="3"/>
      <c r="P565" s="4"/>
      <c r="Q565" s="1"/>
      <c r="V565" s="1"/>
      <c r="AA565" s="1"/>
      <c r="AF565" s="1"/>
    </row>
    <row r="566" spans="6:32" ht="14.25" customHeight="1">
      <c r="F566" s="1"/>
      <c r="G566" s="1"/>
      <c r="H566" s="1"/>
      <c r="I566" s="1"/>
      <c r="M566" s="3"/>
      <c r="P566" s="4"/>
      <c r="Q566" s="1"/>
      <c r="V566" s="1"/>
      <c r="AA566" s="1"/>
      <c r="AF566" s="1"/>
    </row>
    <row r="567" spans="6:32" ht="14.25" customHeight="1">
      <c r="F567" s="1"/>
      <c r="G567" s="1"/>
      <c r="H567" s="1"/>
      <c r="I567" s="1"/>
      <c r="M567" s="3"/>
      <c r="P567" s="4"/>
      <c r="Q567" s="1"/>
      <c r="V567" s="1"/>
      <c r="AA567" s="1"/>
      <c r="AF567" s="1"/>
    </row>
    <row r="568" spans="6:32" ht="14.25" customHeight="1">
      <c r="F568" s="1"/>
      <c r="G568" s="1"/>
      <c r="H568" s="1"/>
      <c r="I568" s="1"/>
      <c r="M568" s="3"/>
      <c r="P568" s="4"/>
      <c r="Q568" s="1"/>
      <c r="V568" s="1"/>
      <c r="AA568" s="1"/>
      <c r="AF568" s="1"/>
    </row>
    <row r="569" spans="6:32" ht="14.25" customHeight="1">
      <c r="F569" s="1"/>
      <c r="G569" s="1"/>
      <c r="H569" s="1"/>
      <c r="I569" s="1"/>
      <c r="M569" s="3"/>
      <c r="P569" s="4"/>
      <c r="Q569" s="1"/>
      <c r="V569" s="1"/>
      <c r="AA569" s="1"/>
      <c r="AF569" s="1"/>
    </row>
    <row r="570" spans="6:32" ht="14.25" customHeight="1">
      <c r="F570" s="1"/>
      <c r="G570" s="1"/>
      <c r="H570" s="1"/>
      <c r="I570" s="1"/>
      <c r="M570" s="3"/>
      <c r="P570" s="4"/>
      <c r="Q570" s="1"/>
      <c r="V570" s="1"/>
      <c r="AA570" s="1"/>
      <c r="AF570" s="1"/>
    </row>
    <row r="571" spans="6:32" ht="14.25" customHeight="1">
      <c r="F571" s="1"/>
      <c r="G571" s="1"/>
      <c r="H571" s="1"/>
      <c r="I571" s="1"/>
      <c r="M571" s="3"/>
      <c r="P571" s="4"/>
      <c r="Q571" s="1"/>
      <c r="V571" s="1"/>
      <c r="AA571" s="1"/>
      <c r="AF571" s="1"/>
    </row>
    <row r="572" spans="6:32" ht="14.25" customHeight="1">
      <c r="F572" s="1"/>
      <c r="G572" s="1"/>
      <c r="H572" s="1"/>
      <c r="I572" s="1"/>
      <c r="M572" s="3"/>
      <c r="P572" s="4"/>
      <c r="Q572" s="1"/>
      <c r="V572" s="1"/>
      <c r="AA572" s="1"/>
      <c r="AF572" s="1"/>
    </row>
    <row r="573" spans="6:32" ht="14.25" customHeight="1">
      <c r="F573" s="1"/>
      <c r="G573" s="1"/>
      <c r="H573" s="1"/>
      <c r="I573" s="1"/>
      <c r="M573" s="3"/>
      <c r="P573" s="4"/>
      <c r="Q573" s="1"/>
      <c r="V573" s="1"/>
      <c r="AA573" s="1"/>
      <c r="AF573" s="1"/>
    </row>
    <row r="574" spans="6:32" ht="14.25" customHeight="1">
      <c r="F574" s="1"/>
      <c r="G574" s="1"/>
      <c r="H574" s="1"/>
      <c r="I574" s="1"/>
      <c r="M574" s="3"/>
      <c r="P574" s="4"/>
      <c r="Q574" s="1"/>
      <c r="V574" s="1"/>
      <c r="AA574" s="1"/>
      <c r="AF574" s="1"/>
    </row>
    <row r="575" spans="6:32" ht="14.25" customHeight="1">
      <c r="F575" s="1"/>
      <c r="G575" s="1"/>
      <c r="H575" s="1"/>
      <c r="I575" s="1"/>
      <c r="M575" s="3"/>
      <c r="P575" s="4"/>
      <c r="Q575" s="1"/>
      <c r="V575" s="1"/>
      <c r="AA575" s="1"/>
      <c r="AF575" s="1"/>
    </row>
    <row r="576" spans="6:32" ht="14.25" customHeight="1">
      <c r="F576" s="1"/>
      <c r="G576" s="1"/>
      <c r="H576" s="1"/>
      <c r="I576" s="1"/>
      <c r="M576" s="3"/>
      <c r="P576" s="4"/>
      <c r="Q576" s="1"/>
      <c r="V576" s="1"/>
      <c r="AA576" s="1"/>
      <c r="AF576" s="1"/>
    </row>
    <row r="577" spans="6:32" ht="14.25" customHeight="1">
      <c r="F577" s="1"/>
      <c r="G577" s="1"/>
      <c r="H577" s="1"/>
      <c r="I577" s="1"/>
      <c r="M577" s="3"/>
      <c r="P577" s="4"/>
      <c r="Q577" s="1"/>
      <c r="V577" s="1"/>
      <c r="AA577" s="1"/>
      <c r="AF577" s="1"/>
    </row>
    <row r="578" spans="6:32" ht="14.25" customHeight="1">
      <c r="F578" s="1"/>
      <c r="G578" s="1"/>
      <c r="H578" s="1"/>
      <c r="I578" s="1"/>
      <c r="M578" s="3"/>
      <c r="P578" s="4"/>
      <c r="Q578" s="1"/>
      <c r="V578" s="1"/>
      <c r="AA578" s="1"/>
      <c r="AF578" s="1"/>
    </row>
    <row r="579" spans="6:32" ht="14.25" customHeight="1">
      <c r="F579" s="1"/>
      <c r="G579" s="1"/>
      <c r="H579" s="1"/>
      <c r="I579" s="1"/>
      <c r="M579" s="3"/>
      <c r="P579" s="4"/>
      <c r="Q579" s="1"/>
      <c r="V579" s="1"/>
      <c r="AA579" s="1"/>
      <c r="AF579" s="1"/>
    </row>
    <row r="580" spans="6:32" ht="14.25" customHeight="1">
      <c r="F580" s="1"/>
      <c r="G580" s="1"/>
      <c r="H580" s="1"/>
      <c r="I580" s="1"/>
      <c r="M580" s="3"/>
      <c r="P580" s="4"/>
      <c r="Q580" s="1"/>
      <c r="V580" s="1"/>
      <c r="AA580" s="1"/>
      <c r="AF580" s="1"/>
    </row>
    <row r="581" spans="6:32" ht="14.25" customHeight="1">
      <c r="F581" s="1"/>
      <c r="G581" s="1"/>
      <c r="H581" s="1"/>
      <c r="I581" s="1"/>
      <c r="M581" s="3"/>
      <c r="P581" s="4"/>
      <c r="Q581" s="1"/>
      <c r="V581" s="1"/>
      <c r="AA581" s="1"/>
      <c r="AF581" s="1"/>
    </row>
    <row r="582" spans="6:32" ht="14.25" customHeight="1">
      <c r="F582" s="1"/>
      <c r="G582" s="1"/>
      <c r="H582" s="1"/>
      <c r="I582" s="1"/>
      <c r="M582" s="3"/>
      <c r="P582" s="4"/>
      <c r="Q582" s="1"/>
      <c r="V582" s="1"/>
      <c r="AA582" s="1"/>
      <c r="AF582" s="1"/>
    </row>
    <row r="583" spans="6:32" ht="14.25" customHeight="1">
      <c r="F583" s="1"/>
      <c r="G583" s="1"/>
      <c r="H583" s="1"/>
      <c r="I583" s="1"/>
      <c r="M583" s="3"/>
      <c r="P583" s="4"/>
      <c r="Q583" s="1"/>
      <c r="V583" s="1"/>
      <c r="AA583" s="1"/>
      <c r="AF583" s="1"/>
    </row>
    <row r="584" spans="6:32" ht="14.25" customHeight="1">
      <c r="F584" s="1"/>
      <c r="G584" s="1"/>
      <c r="H584" s="1"/>
      <c r="I584" s="1"/>
      <c r="M584" s="3"/>
      <c r="P584" s="4"/>
      <c r="Q584" s="1"/>
      <c r="V584" s="1"/>
      <c r="AA584" s="1"/>
      <c r="AF584" s="1"/>
    </row>
    <row r="585" spans="6:32" ht="14.25" customHeight="1">
      <c r="F585" s="1"/>
      <c r="G585" s="1"/>
      <c r="H585" s="1"/>
      <c r="I585" s="1"/>
      <c r="M585" s="3"/>
      <c r="P585" s="4"/>
      <c r="Q585" s="1"/>
      <c r="V585" s="1"/>
      <c r="AA585" s="1"/>
      <c r="AF585" s="1"/>
    </row>
    <row r="586" spans="6:32" ht="14.25" customHeight="1">
      <c r="F586" s="1"/>
      <c r="G586" s="1"/>
      <c r="H586" s="1"/>
      <c r="I586" s="1"/>
      <c r="M586" s="3"/>
      <c r="P586" s="4"/>
      <c r="Q586" s="1"/>
      <c r="V586" s="1"/>
      <c r="AA586" s="1"/>
      <c r="AF586" s="1"/>
    </row>
    <row r="587" spans="6:32" ht="14.25" customHeight="1">
      <c r="F587" s="1"/>
      <c r="G587" s="1"/>
      <c r="H587" s="1"/>
      <c r="I587" s="1"/>
      <c r="M587" s="3"/>
      <c r="P587" s="4"/>
      <c r="Q587" s="1"/>
      <c r="V587" s="1"/>
      <c r="AA587" s="1"/>
      <c r="AF587" s="1"/>
    </row>
    <row r="588" spans="6:32" ht="14.25" customHeight="1">
      <c r="F588" s="1"/>
      <c r="G588" s="1"/>
      <c r="H588" s="1"/>
      <c r="I588" s="1"/>
      <c r="M588" s="3"/>
      <c r="P588" s="4"/>
      <c r="Q588" s="1"/>
      <c r="V588" s="1"/>
      <c r="AA588" s="1"/>
      <c r="AF588" s="1"/>
    </row>
    <row r="589" spans="6:32" ht="14.25" customHeight="1">
      <c r="F589" s="1"/>
      <c r="G589" s="1"/>
      <c r="H589" s="1"/>
      <c r="I589" s="1"/>
      <c r="M589" s="3"/>
      <c r="P589" s="4"/>
      <c r="Q589" s="1"/>
      <c r="V589" s="1"/>
      <c r="AA589" s="1"/>
      <c r="AF589" s="1"/>
    </row>
    <row r="590" spans="6:32" ht="14.25" customHeight="1">
      <c r="F590" s="1"/>
      <c r="G590" s="1"/>
      <c r="H590" s="1"/>
      <c r="I590" s="1"/>
      <c r="M590" s="3"/>
      <c r="P590" s="4"/>
      <c r="Q590" s="1"/>
      <c r="V590" s="1"/>
      <c r="AA590" s="1"/>
      <c r="AF590" s="1"/>
    </row>
    <row r="591" spans="6:32" ht="14.25" customHeight="1">
      <c r="F591" s="1"/>
      <c r="G591" s="1"/>
      <c r="H591" s="1"/>
      <c r="I591" s="1"/>
      <c r="M591" s="3"/>
      <c r="P591" s="4"/>
      <c r="Q591" s="1"/>
      <c r="V591" s="1"/>
      <c r="AA591" s="1"/>
      <c r="AF591" s="1"/>
    </row>
    <row r="592" spans="6:32" ht="14.25" customHeight="1">
      <c r="F592" s="1"/>
      <c r="G592" s="1"/>
      <c r="H592" s="1"/>
      <c r="I592" s="1"/>
      <c r="M592" s="3"/>
      <c r="P592" s="4"/>
      <c r="Q592" s="1"/>
      <c r="V592" s="1"/>
      <c r="AA592" s="1"/>
      <c r="AF592" s="1"/>
    </row>
    <row r="593" spans="6:32" ht="14.25" customHeight="1">
      <c r="F593" s="1"/>
      <c r="G593" s="1"/>
      <c r="H593" s="1"/>
      <c r="I593" s="1"/>
      <c r="M593" s="3"/>
      <c r="P593" s="4"/>
      <c r="Q593" s="1"/>
      <c r="V593" s="1"/>
      <c r="AA593" s="1"/>
      <c r="AF593" s="1"/>
    </row>
    <row r="594" spans="6:32" ht="14.25" customHeight="1">
      <c r="F594" s="1"/>
      <c r="G594" s="1"/>
      <c r="H594" s="1"/>
      <c r="I594" s="1"/>
      <c r="M594" s="3"/>
      <c r="P594" s="4"/>
      <c r="Q594" s="1"/>
      <c r="V594" s="1"/>
      <c r="AA594" s="1"/>
      <c r="AF594" s="1"/>
    </row>
    <row r="595" spans="6:32" ht="14.25" customHeight="1">
      <c r="F595" s="1"/>
      <c r="G595" s="1"/>
      <c r="H595" s="1"/>
      <c r="I595" s="1"/>
      <c r="M595" s="3"/>
      <c r="P595" s="4"/>
      <c r="Q595" s="1"/>
      <c r="V595" s="1"/>
      <c r="AA595" s="1"/>
      <c r="AF595" s="1"/>
    </row>
    <row r="596" spans="6:32" ht="14.25" customHeight="1">
      <c r="F596" s="1"/>
      <c r="G596" s="1"/>
      <c r="H596" s="1"/>
      <c r="I596" s="1"/>
      <c r="M596" s="3"/>
      <c r="P596" s="4"/>
      <c r="Q596" s="1"/>
      <c r="V596" s="1"/>
      <c r="AA596" s="1"/>
      <c r="AF596" s="1"/>
    </row>
    <row r="597" spans="6:32" ht="14.25" customHeight="1">
      <c r="F597" s="1"/>
      <c r="G597" s="1"/>
      <c r="H597" s="1"/>
      <c r="I597" s="1"/>
      <c r="M597" s="3"/>
      <c r="P597" s="4"/>
      <c r="Q597" s="1"/>
      <c r="V597" s="1"/>
      <c r="AA597" s="1"/>
      <c r="AF597" s="1"/>
    </row>
    <row r="598" spans="6:32" ht="14.25" customHeight="1">
      <c r="F598" s="1"/>
      <c r="G598" s="1"/>
      <c r="H598" s="1"/>
      <c r="I598" s="1"/>
      <c r="M598" s="3"/>
      <c r="P598" s="4"/>
      <c r="Q598" s="1"/>
      <c r="V598" s="1"/>
      <c r="AA598" s="1"/>
      <c r="AF598" s="1"/>
    </row>
    <row r="599" spans="6:32" ht="14.25" customHeight="1">
      <c r="F599" s="1"/>
      <c r="G599" s="1"/>
      <c r="H599" s="1"/>
      <c r="I599" s="1"/>
      <c r="M599" s="3"/>
      <c r="P599" s="4"/>
      <c r="Q599" s="1"/>
      <c r="V599" s="1"/>
      <c r="AA599" s="1"/>
      <c r="AF599" s="1"/>
    </row>
    <row r="600" spans="6:32" ht="14.25" customHeight="1">
      <c r="F600" s="1"/>
      <c r="G600" s="1"/>
      <c r="H600" s="1"/>
      <c r="I600" s="1"/>
      <c r="M600" s="3"/>
      <c r="P600" s="4"/>
      <c r="Q600" s="1"/>
      <c r="V600" s="1"/>
      <c r="AA600" s="1"/>
      <c r="AF600" s="1"/>
    </row>
    <row r="601" spans="6:32" ht="14.25" customHeight="1">
      <c r="F601" s="1"/>
      <c r="G601" s="1"/>
      <c r="H601" s="1"/>
      <c r="I601" s="1"/>
      <c r="M601" s="3"/>
      <c r="P601" s="4"/>
      <c r="Q601" s="1"/>
      <c r="V601" s="1"/>
      <c r="AA601" s="1"/>
      <c r="AF601" s="1"/>
    </row>
    <row r="602" spans="6:32" ht="14.25" customHeight="1">
      <c r="F602" s="1"/>
      <c r="G602" s="1"/>
      <c r="H602" s="1"/>
      <c r="I602" s="1"/>
      <c r="M602" s="3"/>
      <c r="P602" s="4"/>
      <c r="Q602" s="1"/>
      <c r="V602" s="1"/>
      <c r="AA602" s="1"/>
      <c r="AF602" s="1"/>
    </row>
    <row r="603" spans="6:32" ht="14.25" customHeight="1">
      <c r="F603" s="1"/>
      <c r="G603" s="1"/>
      <c r="H603" s="1"/>
      <c r="I603" s="1"/>
      <c r="M603" s="3"/>
      <c r="P603" s="4"/>
      <c r="Q603" s="1"/>
      <c r="V603" s="1"/>
      <c r="AA603" s="1"/>
      <c r="AF603" s="1"/>
    </row>
    <row r="604" spans="6:32" ht="14.25" customHeight="1">
      <c r="F604" s="1"/>
      <c r="G604" s="1"/>
      <c r="H604" s="1"/>
      <c r="I604" s="1"/>
      <c r="M604" s="3"/>
      <c r="P604" s="4"/>
      <c r="Q604" s="1"/>
      <c r="V604" s="1"/>
      <c r="AA604" s="1"/>
      <c r="AF604" s="1"/>
    </row>
    <row r="605" spans="6:32" ht="14.25" customHeight="1">
      <c r="F605" s="1"/>
      <c r="G605" s="1"/>
      <c r="H605" s="1"/>
      <c r="I605" s="1"/>
      <c r="M605" s="3"/>
      <c r="P605" s="4"/>
      <c r="Q605" s="1"/>
      <c r="V605" s="1"/>
      <c r="AA605" s="1"/>
      <c r="AF605" s="1"/>
    </row>
    <row r="606" spans="6:32" ht="14.25" customHeight="1">
      <c r="F606" s="1"/>
      <c r="G606" s="1"/>
      <c r="H606" s="1"/>
      <c r="I606" s="1"/>
      <c r="M606" s="3"/>
      <c r="P606" s="4"/>
      <c r="Q606" s="1"/>
      <c r="V606" s="1"/>
      <c r="AA606" s="1"/>
      <c r="AF606" s="1"/>
    </row>
    <row r="607" spans="6:32" ht="14.25" customHeight="1">
      <c r="F607" s="1"/>
      <c r="G607" s="1"/>
      <c r="H607" s="1"/>
      <c r="I607" s="1"/>
      <c r="M607" s="3"/>
      <c r="P607" s="4"/>
      <c r="Q607" s="1"/>
      <c r="V607" s="1"/>
      <c r="AA607" s="1"/>
      <c r="AF607" s="1"/>
    </row>
    <row r="608" spans="6:32" ht="14.25" customHeight="1">
      <c r="F608" s="1"/>
      <c r="G608" s="1"/>
      <c r="H608" s="1"/>
      <c r="I608" s="1"/>
      <c r="M608" s="3"/>
      <c r="P608" s="4"/>
      <c r="Q608" s="1"/>
      <c r="V608" s="1"/>
      <c r="AA608" s="1"/>
      <c r="AF608" s="1"/>
    </row>
    <row r="609" spans="6:32" ht="14.25" customHeight="1">
      <c r="F609" s="1"/>
      <c r="G609" s="1"/>
      <c r="H609" s="1"/>
      <c r="I609" s="1"/>
      <c r="M609" s="3"/>
      <c r="P609" s="4"/>
      <c r="Q609" s="1"/>
      <c r="V609" s="1"/>
      <c r="AA609" s="1"/>
      <c r="AF609" s="1"/>
    </row>
    <row r="610" spans="6:32" ht="14.25" customHeight="1">
      <c r="F610" s="1"/>
      <c r="G610" s="1"/>
      <c r="H610" s="1"/>
      <c r="I610" s="1"/>
      <c r="M610" s="3"/>
      <c r="P610" s="4"/>
      <c r="Q610" s="1"/>
      <c r="V610" s="1"/>
      <c r="AA610" s="1"/>
      <c r="AF610" s="1"/>
    </row>
    <row r="611" spans="6:32" ht="14.25" customHeight="1">
      <c r="F611" s="1"/>
      <c r="G611" s="1"/>
      <c r="H611" s="1"/>
      <c r="I611" s="1"/>
      <c r="M611" s="3"/>
      <c r="P611" s="4"/>
      <c r="Q611" s="1"/>
      <c r="V611" s="1"/>
      <c r="AA611" s="1"/>
      <c r="AF611" s="1"/>
    </row>
    <row r="612" spans="6:32" ht="14.25" customHeight="1">
      <c r="F612" s="1"/>
      <c r="G612" s="1"/>
      <c r="H612" s="1"/>
      <c r="I612" s="1"/>
      <c r="M612" s="3"/>
      <c r="P612" s="4"/>
      <c r="Q612" s="1"/>
      <c r="V612" s="1"/>
      <c r="AA612" s="1"/>
      <c r="AF612" s="1"/>
    </row>
    <row r="613" spans="6:32" ht="14.25" customHeight="1">
      <c r="F613" s="1"/>
      <c r="G613" s="1"/>
      <c r="H613" s="1"/>
      <c r="I613" s="1"/>
      <c r="M613" s="3"/>
      <c r="P613" s="4"/>
      <c r="Q613" s="1"/>
      <c r="V613" s="1"/>
      <c r="AA613" s="1"/>
      <c r="AF613" s="1"/>
    </row>
    <row r="614" spans="6:32" ht="14.25" customHeight="1">
      <c r="F614" s="1"/>
      <c r="G614" s="1"/>
      <c r="H614" s="1"/>
      <c r="I614" s="1"/>
      <c r="M614" s="3"/>
      <c r="P614" s="4"/>
      <c r="Q614" s="1"/>
      <c r="V614" s="1"/>
      <c r="AA614" s="1"/>
      <c r="AF614" s="1"/>
    </row>
    <row r="615" spans="6:32" ht="14.25" customHeight="1">
      <c r="F615" s="1"/>
      <c r="G615" s="1"/>
      <c r="H615" s="1"/>
      <c r="I615" s="1"/>
      <c r="M615" s="3"/>
      <c r="P615" s="4"/>
      <c r="Q615" s="1"/>
      <c r="V615" s="1"/>
      <c r="AA615" s="1"/>
      <c r="AF615" s="1"/>
    </row>
    <row r="616" spans="6:32" ht="14.25" customHeight="1">
      <c r="F616" s="1"/>
      <c r="G616" s="1"/>
      <c r="H616" s="1"/>
      <c r="I616" s="1"/>
      <c r="M616" s="3"/>
      <c r="P616" s="4"/>
      <c r="Q616" s="1"/>
      <c r="V616" s="1"/>
      <c r="AA616" s="1"/>
      <c r="AF616" s="1"/>
    </row>
    <row r="617" spans="6:32" ht="14.25" customHeight="1">
      <c r="F617" s="1"/>
      <c r="G617" s="1"/>
      <c r="H617" s="1"/>
      <c r="I617" s="1"/>
      <c r="M617" s="3"/>
      <c r="P617" s="4"/>
      <c r="Q617" s="1"/>
      <c r="V617" s="1"/>
      <c r="AA617" s="1"/>
      <c r="AF617" s="1"/>
    </row>
    <row r="618" spans="6:32" ht="14.25" customHeight="1">
      <c r="F618" s="1"/>
      <c r="G618" s="1"/>
      <c r="H618" s="1"/>
      <c r="I618" s="1"/>
      <c r="M618" s="3"/>
      <c r="P618" s="4"/>
      <c r="Q618" s="1"/>
      <c r="V618" s="1"/>
      <c r="AA618" s="1"/>
      <c r="AF618" s="1"/>
    </row>
    <row r="619" spans="6:32" ht="14.25" customHeight="1">
      <c r="F619" s="1"/>
      <c r="G619" s="1"/>
      <c r="H619" s="1"/>
      <c r="I619" s="1"/>
      <c r="M619" s="3"/>
      <c r="P619" s="4"/>
      <c r="Q619" s="1"/>
      <c r="V619" s="1"/>
      <c r="AA619" s="1"/>
      <c r="AF619" s="1"/>
    </row>
    <row r="620" spans="6:32" ht="14.25" customHeight="1">
      <c r="F620" s="1"/>
      <c r="G620" s="1"/>
      <c r="H620" s="1"/>
      <c r="I620" s="1"/>
      <c r="M620" s="3"/>
      <c r="P620" s="4"/>
      <c r="Q620" s="1"/>
      <c r="V620" s="1"/>
      <c r="AA620" s="1"/>
      <c r="AF620" s="1"/>
    </row>
    <row r="621" spans="6:32" ht="14.25" customHeight="1">
      <c r="F621" s="1"/>
      <c r="G621" s="1"/>
      <c r="H621" s="1"/>
      <c r="I621" s="1"/>
      <c r="M621" s="3"/>
      <c r="P621" s="4"/>
      <c r="Q621" s="1"/>
      <c r="V621" s="1"/>
      <c r="AA621" s="1"/>
      <c r="AF621" s="1"/>
    </row>
    <row r="622" spans="6:32" ht="14.25" customHeight="1">
      <c r="F622" s="1"/>
      <c r="G622" s="1"/>
      <c r="H622" s="1"/>
      <c r="I622" s="1"/>
      <c r="M622" s="3"/>
      <c r="P622" s="4"/>
      <c r="Q622" s="1"/>
      <c r="V622" s="1"/>
      <c r="AA622" s="1"/>
      <c r="AF622" s="1"/>
    </row>
    <row r="623" spans="6:32" ht="14.25" customHeight="1">
      <c r="F623" s="1"/>
      <c r="G623" s="1"/>
      <c r="H623" s="1"/>
      <c r="I623" s="1"/>
      <c r="M623" s="3"/>
      <c r="P623" s="4"/>
      <c r="Q623" s="1"/>
      <c r="V623" s="1"/>
      <c r="AA623" s="1"/>
      <c r="AF623" s="1"/>
    </row>
    <row r="624" spans="6:32" ht="14.25" customHeight="1">
      <c r="F624" s="1"/>
      <c r="G624" s="1"/>
      <c r="H624" s="1"/>
      <c r="I624" s="1"/>
      <c r="M624" s="3"/>
      <c r="P624" s="4"/>
      <c r="Q624" s="1"/>
      <c r="V624" s="1"/>
      <c r="AA624" s="1"/>
      <c r="AF624" s="1"/>
    </row>
    <row r="625" spans="6:32" ht="14.25" customHeight="1">
      <c r="F625" s="1"/>
      <c r="G625" s="1"/>
      <c r="H625" s="1"/>
      <c r="I625" s="1"/>
      <c r="M625" s="3"/>
      <c r="P625" s="4"/>
      <c r="Q625" s="1"/>
      <c r="V625" s="1"/>
      <c r="AA625" s="1"/>
      <c r="AF625" s="1"/>
    </row>
    <row r="626" spans="6:32" ht="14.25" customHeight="1">
      <c r="F626" s="1"/>
      <c r="G626" s="1"/>
      <c r="H626" s="1"/>
      <c r="I626" s="1"/>
      <c r="M626" s="3"/>
      <c r="P626" s="4"/>
      <c r="Q626" s="1"/>
      <c r="V626" s="1"/>
      <c r="AA626" s="1"/>
      <c r="AF626" s="1"/>
    </row>
    <row r="627" spans="6:32" ht="14.25" customHeight="1">
      <c r="F627" s="1"/>
      <c r="G627" s="1"/>
      <c r="H627" s="1"/>
      <c r="I627" s="1"/>
      <c r="M627" s="3"/>
      <c r="P627" s="4"/>
      <c r="Q627" s="1"/>
      <c r="V627" s="1"/>
      <c r="AA627" s="1"/>
      <c r="AF627" s="1"/>
    </row>
    <row r="628" spans="6:32" ht="14.25" customHeight="1">
      <c r="F628" s="1"/>
      <c r="G628" s="1"/>
      <c r="H628" s="1"/>
      <c r="I628" s="1"/>
      <c r="M628" s="3"/>
      <c r="P628" s="4"/>
      <c r="Q628" s="1"/>
      <c r="V628" s="1"/>
      <c r="AA628" s="1"/>
      <c r="AF628" s="1"/>
    </row>
    <row r="629" spans="6:32" ht="14.25" customHeight="1">
      <c r="F629" s="1"/>
      <c r="G629" s="1"/>
      <c r="H629" s="1"/>
      <c r="I629" s="1"/>
      <c r="M629" s="3"/>
      <c r="P629" s="4"/>
      <c r="Q629" s="1"/>
      <c r="V629" s="1"/>
      <c r="AA629" s="1"/>
      <c r="AF629" s="1"/>
    </row>
    <row r="630" spans="6:32" ht="14.25" customHeight="1">
      <c r="F630" s="1"/>
      <c r="G630" s="1"/>
      <c r="H630" s="1"/>
      <c r="I630" s="1"/>
      <c r="M630" s="3"/>
      <c r="P630" s="4"/>
      <c r="Q630" s="1"/>
      <c r="V630" s="1"/>
      <c r="AA630" s="1"/>
      <c r="AF630" s="1"/>
    </row>
    <row r="631" spans="6:32" ht="14.25" customHeight="1">
      <c r="F631" s="1"/>
      <c r="G631" s="1"/>
      <c r="H631" s="1"/>
      <c r="I631" s="1"/>
      <c r="M631" s="3"/>
      <c r="P631" s="4"/>
      <c r="Q631" s="1"/>
      <c r="V631" s="1"/>
      <c r="AA631" s="1"/>
      <c r="AF631" s="1"/>
    </row>
    <row r="632" spans="6:32" ht="14.25" customHeight="1">
      <c r="F632" s="1"/>
      <c r="G632" s="1"/>
      <c r="H632" s="1"/>
      <c r="I632" s="1"/>
      <c r="M632" s="3"/>
      <c r="P632" s="4"/>
      <c r="Q632" s="1"/>
      <c r="V632" s="1"/>
      <c r="AA632" s="1"/>
      <c r="AF632" s="1"/>
    </row>
    <row r="633" spans="6:32" ht="14.25" customHeight="1">
      <c r="F633" s="1"/>
      <c r="G633" s="1"/>
      <c r="H633" s="1"/>
      <c r="I633" s="1"/>
      <c r="M633" s="3"/>
      <c r="P633" s="4"/>
      <c r="Q633" s="1"/>
      <c r="V633" s="1"/>
      <c r="AA633" s="1"/>
      <c r="AF633" s="1"/>
    </row>
    <row r="634" spans="6:32" ht="14.25" customHeight="1">
      <c r="F634" s="1"/>
      <c r="G634" s="1"/>
      <c r="H634" s="1"/>
      <c r="I634" s="1"/>
      <c r="M634" s="3"/>
      <c r="P634" s="4"/>
      <c r="Q634" s="1"/>
      <c r="V634" s="1"/>
      <c r="AA634" s="1"/>
      <c r="AF634" s="1"/>
    </row>
    <row r="635" spans="6:32" ht="14.25" customHeight="1">
      <c r="F635" s="1"/>
      <c r="G635" s="1"/>
      <c r="H635" s="1"/>
      <c r="I635" s="1"/>
      <c r="M635" s="3"/>
      <c r="P635" s="4"/>
      <c r="Q635" s="1"/>
      <c r="V635" s="1"/>
      <c r="AA635" s="1"/>
      <c r="AF635" s="1"/>
    </row>
    <row r="636" spans="6:32" ht="14.25" customHeight="1">
      <c r="F636" s="1"/>
      <c r="G636" s="1"/>
      <c r="H636" s="1"/>
      <c r="I636" s="1"/>
      <c r="M636" s="3"/>
      <c r="P636" s="4"/>
      <c r="Q636" s="1"/>
      <c r="V636" s="1"/>
      <c r="AA636" s="1"/>
      <c r="AF636" s="1"/>
    </row>
    <row r="637" spans="6:32" ht="14.25" customHeight="1">
      <c r="F637" s="1"/>
      <c r="G637" s="1"/>
      <c r="H637" s="1"/>
      <c r="I637" s="1"/>
      <c r="M637" s="3"/>
      <c r="P637" s="4"/>
      <c r="Q637" s="1"/>
      <c r="V637" s="1"/>
      <c r="AA637" s="1"/>
      <c r="AF637" s="1"/>
    </row>
    <row r="638" spans="6:32" ht="14.25" customHeight="1">
      <c r="F638" s="1"/>
      <c r="G638" s="1"/>
      <c r="H638" s="1"/>
      <c r="I638" s="1"/>
      <c r="M638" s="3"/>
      <c r="P638" s="4"/>
      <c r="Q638" s="1"/>
      <c r="V638" s="1"/>
      <c r="AA638" s="1"/>
      <c r="AF638" s="1"/>
    </row>
    <row r="639" spans="6:32" ht="14.25" customHeight="1">
      <c r="F639" s="1"/>
      <c r="G639" s="1"/>
      <c r="H639" s="1"/>
      <c r="I639" s="1"/>
      <c r="M639" s="3"/>
      <c r="P639" s="4"/>
      <c r="Q639" s="1"/>
      <c r="V639" s="1"/>
      <c r="AA639" s="1"/>
      <c r="AF639" s="1"/>
    </row>
    <row r="640" spans="6:32" ht="14.25" customHeight="1">
      <c r="F640" s="1"/>
      <c r="G640" s="1"/>
      <c r="H640" s="1"/>
      <c r="I640" s="1"/>
      <c r="M640" s="3"/>
      <c r="P640" s="4"/>
      <c r="Q640" s="1"/>
      <c r="V640" s="1"/>
      <c r="AA640" s="1"/>
      <c r="AF640" s="1"/>
    </row>
    <row r="641" spans="6:32" ht="14.25" customHeight="1">
      <c r="F641" s="1"/>
      <c r="G641" s="1"/>
      <c r="H641" s="1"/>
      <c r="I641" s="1"/>
      <c r="M641" s="3"/>
      <c r="P641" s="4"/>
      <c r="Q641" s="1"/>
      <c r="V641" s="1"/>
      <c r="AA641" s="1"/>
      <c r="AF641" s="1"/>
    </row>
    <row r="642" spans="6:32" ht="14.25" customHeight="1">
      <c r="F642" s="1"/>
      <c r="G642" s="1"/>
      <c r="H642" s="1"/>
      <c r="I642" s="1"/>
      <c r="M642" s="3"/>
      <c r="P642" s="4"/>
      <c r="Q642" s="1"/>
      <c r="V642" s="1"/>
      <c r="AA642" s="1"/>
      <c r="AF642" s="1"/>
    </row>
    <row r="643" spans="6:32" ht="14.25" customHeight="1">
      <c r="F643" s="1"/>
      <c r="G643" s="1"/>
      <c r="H643" s="1"/>
      <c r="I643" s="1"/>
      <c r="M643" s="3"/>
      <c r="P643" s="4"/>
      <c r="Q643" s="1"/>
      <c r="V643" s="1"/>
      <c r="AA643" s="1"/>
      <c r="AF643" s="1"/>
    </row>
    <row r="644" spans="6:32" ht="14.25" customHeight="1">
      <c r="F644" s="1"/>
      <c r="G644" s="1"/>
      <c r="H644" s="1"/>
      <c r="I644" s="1"/>
      <c r="M644" s="3"/>
      <c r="P644" s="4"/>
      <c r="Q644" s="1"/>
      <c r="V644" s="1"/>
      <c r="AA644" s="1"/>
      <c r="AF644" s="1"/>
    </row>
    <row r="645" spans="6:32" ht="14.25" customHeight="1">
      <c r="F645" s="1"/>
      <c r="G645" s="1"/>
      <c r="H645" s="1"/>
      <c r="I645" s="1"/>
      <c r="M645" s="3"/>
      <c r="P645" s="4"/>
      <c r="Q645" s="1"/>
      <c r="V645" s="1"/>
      <c r="AA645" s="1"/>
      <c r="AF645" s="1"/>
    </row>
    <row r="646" spans="6:32" ht="14.25" customHeight="1">
      <c r="F646" s="1"/>
      <c r="G646" s="1"/>
      <c r="H646" s="1"/>
      <c r="I646" s="1"/>
      <c r="M646" s="3"/>
      <c r="P646" s="4"/>
      <c r="Q646" s="1"/>
      <c r="V646" s="1"/>
      <c r="AA646" s="1"/>
      <c r="AF646" s="1"/>
    </row>
    <row r="647" spans="6:32" ht="14.25" customHeight="1">
      <c r="F647" s="1"/>
      <c r="G647" s="1"/>
      <c r="H647" s="1"/>
      <c r="I647" s="1"/>
      <c r="M647" s="3"/>
      <c r="P647" s="4"/>
      <c r="Q647" s="1"/>
      <c r="V647" s="1"/>
      <c r="AA647" s="1"/>
      <c r="AF647" s="1"/>
    </row>
    <row r="648" spans="6:32" ht="14.25" customHeight="1">
      <c r="F648" s="1"/>
      <c r="G648" s="1"/>
      <c r="H648" s="1"/>
      <c r="I648" s="1"/>
      <c r="M648" s="3"/>
      <c r="P648" s="4"/>
      <c r="Q648" s="1"/>
      <c r="V648" s="1"/>
      <c r="AA648" s="1"/>
      <c r="AF648" s="1"/>
    </row>
    <row r="649" spans="6:32" ht="14.25" customHeight="1">
      <c r="F649" s="1"/>
      <c r="G649" s="1"/>
      <c r="H649" s="1"/>
      <c r="I649" s="1"/>
      <c r="M649" s="3"/>
      <c r="P649" s="4"/>
      <c r="Q649" s="1"/>
      <c r="V649" s="1"/>
      <c r="AA649" s="1"/>
      <c r="AF649" s="1"/>
    </row>
    <row r="650" spans="6:32" ht="14.25" customHeight="1">
      <c r="F650" s="1"/>
      <c r="G650" s="1"/>
      <c r="H650" s="1"/>
      <c r="I650" s="1"/>
      <c r="M650" s="3"/>
      <c r="P650" s="4"/>
      <c r="Q650" s="1"/>
      <c r="V650" s="1"/>
      <c r="AA650" s="1"/>
      <c r="AF650" s="1"/>
    </row>
    <row r="651" spans="6:32" ht="14.25" customHeight="1">
      <c r="F651" s="1"/>
      <c r="G651" s="1"/>
      <c r="H651" s="1"/>
      <c r="I651" s="1"/>
      <c r="M651" s="3"/>
      <c r="P651" s="4"/>
      <c r="Q651" s="1"/>
      <c r="V651" s="1"/>
      <c r="AA651" s="1"/>
      <c r="AF651" s="1"/>
    </row>
    <row r="652" spans="6:32" ht="14.25" customHeight="1">
      <c r="F652" s="1"/>
      <c r="G652" s="1"/>
      <c r="H652" s="1"/>
      <c r="I652" s="1"/>
      <c r="M652" s="3"/>
      <c r="P652" s="4"/>
      <c r="Q652" s="1"/>
      <c r="V652" s="1"/>
      <c r="AA652" s="1"/>
      <c r="AF652" s="1"/>
    </row>
    <row r="653" spans="6:32" ht="14.25" customHeight="1">
      <c r="F653" s="1"/>
      <c r="G653" s="1"/>
      <c r="H653" s="1"/>
      <c r="I653" s="1"/>
      <c r="M653" s="3"/>
      <c r="P653" s="4"/>
      <c r="Q653" s="1"/>
      <c r="V653" s="1"/>
      <c r="AA653" s="1"/>
      <c r="AF653" s="1"/>
    </row>
    <row r="654" spans="6:32" ht="14.25" customHeight="1">
      <c r="F654" s="1"/>
      <c r="G654" s="1"/>
      <c r="H654" s="1"/>
      <c r="I654" s="1"/>
      <c r="M654" s="3"/>
      <c r="P654" s="4"/>
      <c r="Q654" s="1"/>
      <c r="V654" s="1"/>
      <c r="AA654" s="1"/>
      <c r="AF654" s="1"/>
    </row>
    <row r="655" spans="6:32" ht="14.25" customHeight="1">
      <c r="F655" s="1"/>
      <c r="G655" s="1"/>
      <c r="H655" s="1"/>
      <c r="I655" s="1"/>
      <c r="M655" s="3"/>
      <c r="P655" s="4"/>
      <c r="Q655" s="1"/>
      <c r="V655" s="1"/>
      <c r="AA655" s="1"/>
      <c r="AF655" s="1"/>
    </row>
    <row r="656" spans="6:32" ht="14.25" customHeight="1">
      <c r="F656" s="1"/>
      <c r="G656" s="1"/>
      <c r="H656" s="1"/>
      <c r="I656" s="1"/>
      <c r="M656" s="3"/>
      <c r="P656" s="4"/>
      <c r="Q656" s="1"/>
      <c r="V656" s="1"/>
      <c r="AA656" s="1"/>
      <c r="AF656" s="1"/>
    </row>
    <row r="657" spans="6:32" ht="14.25" customHeight="1">
      <c r="F657" s="1"/>
      <c r="G657" s="1"/>
      <c r="H657" s="1"/>
      <c r="I657" s="1"/>
      <c r="M657" s="3"/>
      <c r="P657" s="4"/>
      <c r="Q657" s="1"/>
      <c r="V657" s="1"/>
      <c r="AA657" s="1"/>
      <c r="AF657" s="1"/>
    </row>
    <row r="658" spans="6:32" ht="14.25" customHeight="1">
      <c r="F658" s="1"/>
      <c r="G658" s="1"/>
      <c r="H658" s="1"/>
      <c r="I658" s="1"/>
      <c r="M658" s="3"/>
      <c r="P658" s="4"/>
      <c r="Q658" s="1"/>
      <c r="V658" s="1"/>
      <c r="AA658" s="1"/>
      <c r="AF658" s="1"/>
    </row>
    <row r="659" spans="6:32" ht="14.25" customHeight="1">
      <c r="F659" s="1"/>
      <c r="G659" s="1"/>
      <c r="H659" s="1"/>
      <c r="I659" s="1"/>
      <c r="M659" s="3"/>
      <c r="P659" s="4"/>
      <c r="Q659" s="1"/>
      <c r="V659" s="1"/>
      <c r="AA659" s="1"/>
      <c r="AF659" s="1"/>
    </row>
    <row r="660" spans="6:32" ht="14.25" customHeight="1">
      <c r="F660" s="1"/>
      <c r="G660" s="1"/>
      <c r="H660" s="1"/>
      <c r="I660" s="1"/>
      <c r="M660" s="3"/>
      <c r="P660" s="4"/>
      <c r="Q660" s="1"/>
      <c r="V660" s="1"/>
      <c r="AA660" s="1"/>
      <c r="AF660" s="1"/>
    </row>
    <row r="661" spans="6:32" ht="14.25" customHeight="1">
      <c r="F661" s="1"/>
      <c r="G661" s="1"/>
      <c r="H661" s="1"/>
      <c r="I661" s="1"/>
      <c r="M661" s="3"/>
      <c r="P661" s="4"/>
      <c r="Q661" s="1"/>
      <c r="V661" s="1"/>
      <c r="AA661" s="1"/>
      <c r="AF661" s="1"/>
    </row>
    <row r="662" spans="6:32" ht="14.25" customHeight="1">
      <c r="F662" s="1"/>
      <c r="G662" s="1"/>
      <c r="H662" s="1"/>
      <c r="I662" s="1"/>
      <c r="M662" s="3"/>
      <c r="P662" s="4"/>
      <c r="Q662" s="1"/>
      <c r="V662" s="1"/>
      <c r="AA662" s="1"/>
      <c r="AF662" s="1"/>
    </row>
    <row r="663" spans="6:32" ht="14.25" customHeight="1">
      <c r="F663" s="1"/>
      <c r="G663" s="1"/>
      <c r="H663" s="1"/>
      <c r="I663" s="1"/>
      <c r="M663" s="3"/>
      <c r="P663" s="4"/>
      <c r="Q663" s="1"/>
      <c r="V663" s="1"/>
      <c r="AA663" s="1"/>
      <c r="AF663" s="1"/>
    </row>
    <row r="664" spans="6:32" ht="14.25" customHeight="1">
      <c r="F664" s="1"/>
      <c r="G664" s="1"/>
      <c r="H664" s="1"/>
      <c r="I664" s="1"/>
      <c r="M664" s="3"/>
      <c r="P664" s="4"/>
      <c r="Q664" s="1"/>
      <c r="V664" s="1"/>
      <c r="AA664" s="1"/>
      <c r="AF664" s="1"/>
    </row>
    <row r="665" spans="6:32" ht="14.25" customHeight="1">
      <c r="F665" s="1"/>
      <c r="G665" s="1"/>
      <c r="H665" s="1"/>
      <c r="I665" s="1"/>
      <c r="M665" s="3"/>
      <c r="P665" s="4"/>
      <c r="Q665" s="1"/>
      <c r="V665" s="1"/>
      <c r="AA665" s="1"/>
      <c r="AF665" s="1"/>
    </row>
    <row r="666" spans="6:32" ht="14.25" customHeight="1">
      <c r="F666" s="1"/>
      <c r="G666" s="1"/>
      <c r="H666" s="1"/>
      <c r="I666" s="1"/>
      <c r="M666" s="3"/>
      <c r="P666" s="4"/>
      <c r="Q666" s="1"/>
      <c r="V666" s="1"/>
      <c r="AA666" s="1"/>
      <c r="AF666" s="1"/>
    </row>
    <row r="667" spans="6:32" ht="14.25" customHeight="1">
      <c r="F667" s="1"/>
      <c r="G667" s="1"/>
      <c r="H667" s="1"/>
      <c r="I667" s="1"/>
      <c r="M667" s="3"/>
      <c r="P667" s="4"/>
      <c r="Q667" s="1"/>
      <c r="V667" s="1"/>
      <c r="AA667" s="1"/>
      <c r="AF667" s="1"/>
    </row>
    <row r="668" spans="6:32" ht="14.25" customHeight="1">
      <c r="F668" s="1"/>
      <c r="G668" s="1"/>
      <c r="H668" s="1"/>
      <c r="I668" s="1"/>
      <c r="M668" s="3"/>
      <c r="P668" s="4"/>
      <c r="Q668" s="1"/>
      <c r="V668" s="1"/>
      <c r="AA668" s="1"/>
      <c r="AF668" s="1"/>
    </row>
    <row r="669" spans="6:32" ht="14.25" customHeight="1">
      <c r="F669" s="1"/>
      <c r="G669" s="1"/>
      <c r="H669" s="1"/>
      <c r="I669" s="1"/>
      <c r="M669" s="3"/>
      <c r="P669" s="4"/>
      <c r="Q669" s="1"/>
      <c r="V669" s="1"/>
      <c r="AA669" s="1"/>
      <c r="AF669" s="1"/>
    </row>
    <row r="670" spans="6:32" ht="14.25" customHeight="1">
      <c r="F670" s="1"/>
      <c r="G670" s="1"/>
      <c r="H670" s="1"/>
      <c r="I670" s="1"/>
      <c r="M670" s="3"/>
      <c r="P670" s="4"/>
      <c r="Q670" s="1"/>
      <c r="V670" s="1"/>
      <c r="AA670" s="1"/>
      <c r="AF670" s="1"/>
    </row>
    <row r="671" spans="6:32" ht="14.25" customHeight="1">
      <c r="F671" s="1"/>
      <c r="G671" s="1"/>
      <c r="H671" s="1"/>
      <c r="I671" s="1"/>
      <c r="M671" s="3"/>
      <c r="P671" s="4"/>
      <c r="Q671" s="1"/>
      <c r="V671" s="1"/>
      <c r="AA671" s="1"/>
      <c r="AF671" s="1"/>
    </row>
    <row r="672" spans="6:32" ht="14.25" customHeight="1">
      <c r="F672" s="1"/>
      <c r="G672" s="1"/>
      <c r="H672" s="1"/>
      <c r="I672" s="1"/>
      <c r="M672" s="3"/>
      <c r="P672" s="4"/>
      <c r="Q672" s="1"/>
      <c r="V672" s="1"/>
      <c r="AA672" s="1"/>
      <c r="AF672" s="1"/>
    </row>
    <row r="673" spans="6:32" ht="14.25" customHeight="1">
      <c r="F673" s="1"/>
      <c r="G673" s="1"/>
      <c r="H673" s="1"/>
      <c r="I673" s="1"/>
      <c r="M673" s="3"/>
      <c r="P673" s="4"/>
      <c r="Q673" s="1"/>
      <c r="V673" s="1"/>
      <c r="AA673" s="1"/>
      <c r="AF673" s="1"/>
    </row>
    <row r="674" spans="6:32" ht="14.25" customHeight="1">
      <c r="F674" s="1"/>
      <c r="G674" s="1"/>
      <c r="H674" s="1"/>
      <c r="I674" s="1"/>
      <c r="M674" s="3"/>
      <c r="P674" s="4"/>
      <c r="Q674" s="1"/>
      <c r="V674" s="1"/>
      <c r="AA674" s="1"/>
      <c r="AF674" s="1"/>
    </row>
    <row r="675" spans="6:32" ht="14.25" customHeight="1">
      <c r="F675" s="1"/>
      <c r="G675" s="1"/>
      <c r="H675" s="1"/>
      <c r="I675" s="1"/>
      <c r="M675" s="3"/>
      <c r="P675" s="4"/>
      <c r="Q675" s="1"/>
      <c r="V675" s="1"/>
      <c r="AA675" s="1"/>
      <c r="AF675" s="1"/>
    </row>
    <row r="676" spans="6:32" ht="14.25" customHeight="1">
      <c r="F676" s="1"/>
      <c r="G676" s="1"/>
      <c r="H676" s="1"/>
      <c r="I676" s="1"/>
      <c r="M676" s="3"/>
      <c r="P676" s="4"/>
      <c r="Q676" s="1"/>
      <c r="V676" s="1"/>
      <c r="AA676" s="1"/>
      <c r="AF676" s="1"/>
    </row>
    <row r="677" spans="6:32" ht="14.25" customHeight="1">
      <c r="F677" s="1"/>
      <c r="G677" s="1"/>
      <c r="H677" s="1"/>
      <c r="I677" s="1"/>
      <c r="M677" s="3"/>
      <c r="P677" s="4"/>
      <c r="Q677" s="1"/>
      <c r="V677" s="1"/>
      <c r="AA677" s="1"/>
      <c r="AF677" s="1"/>
    </row>
    <row r="678" spans="6:32" ht="14.25" customHeight="1">
      <c r="F678" s="1"/>
      <c r="G678" s="1"/>
      <c r="H678" s="1"/>
      <c r="I678" s="1"/>
      <c r="M678" s="3"/>
      <c r="P678" s="4"/>
      <c r="Q678" s="1"/>
      <c r="V678" s="1"/>
      <c r="AA678" s="1"/>
      <c r="AF678" s="1"/>
    </row>
    <row r="679" spans="6:32" ht="14.25" customHeight="1">
      <c r="F679" s="1"/>
      <c r="G679" s="1"/>
      <c r="H679" s="1"/>
      <c r="I679" s="1"/>
      <c r="M679" s="3"/>
      <c r="P679" s="4"/>
      <c r="Q679" s="1"/>
      <c r="V679" s="1"/>
      <c r="AA679" s="1"/>
      <c r="AF679" s="1"/>
    </row>
    <row r="680" spans="6:32" ht="14.25" customHeight="1">
      <c r="F680" s="1"/>
      <c r="G680" s="1"/>
      <c r="H680" s="1"/>
      <c r="I680" s="1"/>
      <c r="M680" s="3"/>
      <c r="P680" s="4"/>
      <c r="Q680" s="1"/>
      <c r="V680" s="1"/>
      <c r="AA680" s="1"/>
      <c r="AF680" s="1"/>
    </row>
    <row r="681" spans="6:32" ht="14.25" customHeight="1">
      <c r="F681" s="1"/>
      <c r="G681" s="1"/>
      <c r="H681" s="1"/>
      <c r="I681" s="1"/>
      <c r="M681" s="3"/>
      <c r="P681" s="4"/>
      <c r="Q681" s="1"/>
      <c r="V681" s="1"/>
      <c r="AA681" s="1"/>
      <c r="AF681" s="1"/>
    </row>
    <row r="682" spans="6:32" ht="14.25" customHeight="1">
      <c r="F682" s="1"/>
      <c r="G682" s="1"/>
      <c r="H682" s="1"/>
      <c r="I682" s="1"/>
      <c r="M682" s="3"/>
      <c r="P682" s="4"/>
      <c r="Q682" s="1"/>
      <c r="V682" s="1"/>
      <c r="AA682" s="1"/>
      <c r="AF682" s="1"/>
    </row>
    <row r="683" spans="6:32" ht="14.25" customHeight="1">
      <c r="F683" s="1"/>
      <c r="G683" s="1"/>
      <c r="H683" s="1"/>
      <c r="I683" s="1"/>
      <c r="M683" s="3"/>
      <c r="P683" s="4"/>
      <c r="Q683" s="1"/>
      <c r="V683" s="1"/>
      <c r="AA683" s="1"/>
      <c r="AF683" s="1"/>
    </row>
    <row r="684" spans="6:32" ht="14.25" customHeight="1">
      <c r="F684" s="1"/>
      <c r="G684" s="1"/>
      <c r="H684" s="1"/>
      <c r="I684" s="1"/>
      <c r="M684" s="3"/>
      <c r="P684" s="4"/>
      <c r="Q684" s="1"/>
      <c r="V684" s="1"/>
      <c r="AA684" s="1"/>
      <c r="AF684" s="1"/>
    </row>
    <row r="685" spans="6:32" ht="14.25" customHeight="1">
      <c r="F685" s="1"/>
      <c r="G685" s="1"/>
      <c r="H685" s="1"/>
      <c r="I685" s="1"/>
      <c r="M685" s="3"/>
      <c r="P685" s="4"/>
      <c r="Q685" s="1"/>
      <c r="V685" s="1"/>
      <c r="AA685" s="1"/>
      <c r="AF685" s="1"/>
    </row>
    <row r="686" spans="6:32" ht="14.25" customHeight="1">
      <c r="F686" s="1"/>
      <c r="G686" s="1"/>
      <c r="H686" s="1"/>
      <c r="I686" s="1"/>
      <c r="M686" s="3"/>
      <c r="P686" s="4"/>
      <c r="Q686" s="1"/>
      <c r="V686" s="1"/>
      <c r="AA686" s="1"/>
      <c r="AF686" s="1"/>
    </row>
    <row r="687" spans="6:32" ht="14.25" customHeight="1">
      <c r="F687" s="1"/>
      <c r="G687" s="1"/>
      <c r="H687" s="1"/>
      <c r="I687" s="1"/>
      <c r="M687" s="3"/>
      <c r="P687" s="4"/>
      <c r="Q687" s="1"/>
      <c r="V687" s="1"/>
      <c r="AA687" s="1"/>
      <c r="AF687" s="1"/>
    </row>
    <row r="688" spans="6:32" ht="14.25" customHeight="1">
      <c r="F688" s="1"/>
      <c r="G688" s="1"/>
      <c r="H688" s="1"/>
      <c r="I688" s="1"/>
      <c r="M688" s="3"/>
      <c r="P688" s="4"/>
      <c r="Q688" s="1"/>
      <c r="V688" s="1"/>
      <c r="AA688" s="1"/>
      <c r="AF688" s="1"/>
    </row>
    <row r="689" spans="6:32" ht="14.25" customHeight="1">
      <c r="F689" s="1"/>
      <c r="G689" s="1"/>
      <c r="H689" s="1"/>
      <c r="I689" s="1"/>
      <c r="M689" s="3"/>
      <c r="P689" s="4"/>
      <c r="Q689" s="1"/>
      <c r="V689" s="1"/>
      <c r="AA689" s="1"/>
      <c r="AF689" s="1"/>
    </row>
    <row r="690" spans="6:32" ht="14.25" customHeight="1">
      <c r="F690" s="1"/>
      <c r="G690" s="1"/>
      <c r="H690" s="1"/>
      <c r="I690" s="1"/>
      <c r="M690" s="3"/>
      <c r="P690" s="4"/>
      <c r="Q690" s="1"/>
      <c r="V690" s="1"/>
      <c r="AA690" s="1"/>
      <c r="AF690" s="1"/>
    </row>
    <row r="691" spans="6:32" ht="14.25" customHeight="1">
      <c r="F691" s="1"/>
      <c r="G691" s="1"/>
      <c r="H691" s="1"/>
      <c r="I691" s="1"/>
      <c r="M691" s="3"/>
      <c r="P691" s="4"/>
      <c r="Q691" s="1"/>
      <c r="V691" s="1"/>
      <c r="AA691" s="1"/>
      <c r="AF691" s="1"/>
    </row>
    <row r="692" spans="6:32" ht="14.25" customHeight="1">
      <c r="F692" s="1"/>
      <c r="G692" s="1"/>
      <c r="H692" s="1"/>
      <c r="I692" s="1"/>
      <c r="M692" s="3"/>
      <c r="P692" s="4"/>
      <c r="Q692" s="1"/>
      <c r="V692" s="1"/>
      <c r="AA692" s="1"/>
      <c r="AF692" s="1"/>
    </row>
    <row r="693" spans="6:32" ht="14.25" customHeight="1">
      <c r="F693" s="1"/>
      <c r="G693" s="1"/>
      <c r="H693" s="1"/>
      <c r="I693" s="1"/>
      <c r="M693" s="3"/>
      <c r="P693" s="4"/>
      <c r="Q693" s="1"/>
      <c r="V693" s="1"/>
      <c r="AA693" s="1"/>
      <c r="AF693" s="1"/>
    </row>
    <row r="694" spans="6:32" ht="14.25" customHeight="1">
      <c r="F694" s="1"/>
      <c r="G694" s="1"/>
      <c r="H694" s="1"/>
      <c r="I694" s="1"/>
      <c r="M694" s="3"/>
      <c r="P694" s="4"/>
      <c r="Q694" s="1"/>
      <c r="V694" s="1"/>
      <c r="AA694" s="1"/>
      <c r="AF694" s="1"/>
    </row>
    <row r="695" spans="6:32" ht="14.25" customHeight="1">
      <c r="F695" s="1"/>
      <c r="G695" s="1"/>
      <c r="H695" s="1"/>
      <c r="I695" s="1"/>
      <c r="M695" s="3"/>
      <c r="P695" s="4"/>
      <c r="Q695" s="1"/>
      <c r="V695" s="1"/>
      <c r="AA695" s="1"/>
      <c r="AF695" s="1"/>
    </row>
    <row r="696" spans="6:32" ht="14.25" customHeight="1">
      <c r="F696" s="1"/>
      <c r="G696" s="1"/>
      <c r="H696" s="1"/>
      <c r="I696" s="1"/>
      <c r="M696" s="3"/>
      <c r="P696" s="4"/>
      <c r="Q696" s="1"/>
      <c r="V696" s="1"/>
      <c r="AA696" s="1"/>
      <c r="AF696" s="1"/>
    </row>
    <row r="697" spans="6:32" ht="14.25" customHeight="1">
      <c r="F697" s="1"/>
      <c r="G697" s="1"/>
      <c r="H697" s="1"/>
      <c r="I697" s="1"/>
      <c r="M697" s="3"/>
      <c r="P697" s="4"/>
      <c r="Q697" s="1"/>
      <c r="V697" s="1"/>
      <c r="AA697" s="1"/>
      <c r="AF697" s="1"/>
    </row>
    <row r="698" spans="6:32" ht="14.25" customHeight="1">
      <c r="F698" s="1"/>
      <c r="G698" s="1"/>
      <c r="H698" s="1"/>
      <c r="I698" s="1"/>
      <c r="M698" s="3"/>
      <c r="P698" s="4"/>
      <c r="Q698" s="1"/>
      <c r="V698" s="1"/>
      <c r="AA698" s="1"/>
      <c r="AF698" s="1"/>
    </row>
    <row r="699" spans="6:32" ht="14.25" customHeight="1">
      <c r="F699" s="1"/>
      <c r="G699" s="1"/>
      <c r="H699" s="1"/>
      <c r="I699" s="1"/>
      <c r="M699" s="3"/>
      <c r="P699" s="4"/>
      <c r="Q699" s="1"/>
      <c r="V699" s="1"/>
      <c r="AA699" s="1"/>
      <c r="AF699" s="1"/>
    </row>
    <row r="700" spans="6:32" ht="14.25" customHeight="1">
      <c r="F700" s="1"/>
      <c r="G700" s="1"/>
      <c r="H700" s="1"/>
      <c r="I700" s="1"/>
      <c r="M700" s="3"/>
      <c r="P700" s="4"/>
      <c r="Q700" s="1"/>
      <c r="V700" s="1"/>
      <c r="AA700" s="1"/>
      <c r="AF700" s="1"/>
    </row>
    <row r="701" spans="6:32" ht="14.25" customHeight="1">
      <c r="F701" s="1"/>
      <c r="G701" s="1"/>
      <c r="H701" s="1"/>
      <c r="I701" s="1"/>
      <c r="M701" s="3"/>
      <c r="P701" s="4"/>
      <c r="Q701" s="1"/>
      <c r="V701" s="1"/>
      <c r="AA701" s="1"/>
      <c r="AF701" s="1"/>
    </row>
    <row r="702" spans="6:32" ht="14.25" customHeight="1">
      <c r="F702" s="1"/>
      <c r="G702" s="1"/>
      <c r="H702" s="1"/>
      <c r="I702" s="1"/>
      <c r="M702" s="3"/>
      <c r="P702" s="4"/>
      <c r="Q702" s="1"/>
      <c r="V702" s="1"/>
      <c r="AA702" s="1"/>
      <c r="AF702" s="1"/>
    </row>
    <row r="703" spans="6:32" ht="14.25" customHeight="1">
      <c r="F703" s="1"/>
      <c r="G703" s="1"/>
      <c r="H703" s="1"/>
      <c r="I703" s="1"/>
      <c r="M703" s="3"/>
      <c r="P703" s="4"/>
      <c r="Q703" s="1"/>
      <c r="V703" s="1"/>
      <c r="AA703" s="1"/>
      <c r="AF703" s="1"/>
    </row>
    <row r="704" spans="6:32" ht="14.25" customHeight="1">
      <c r="F704" s="1"/>
      <c r="G704" s="1"/>
      <c r="H704" s="1"/>
      <c r="I704" s="1"/>
      <c r="M704" s="3"/>
      <c r="P704" s="4"/>
      <c r="Q704" s="1"/>
      <c r="V704" s="1"/>
      <c r="AA704" s="1"/>
      <c r="AF704" s="1"/>
    </row>
    <row r="705" spans="6:32" ht="14.25" customHeight="1">
      <c r="F705" s="1"/>
      <c r="G705" s="1"/>
      <c r="H705" s="1"/>
      <c r="I705" s="1"/>
      <c r="M705" s="3"/>
      <c r="P705" s="4"/>
      <c r="Q705" s="1"/>
      <c r="V705" s="1"/>
      <c r="AA705" s="1"/>
      <c r="AF705" s="1"/>
    </row>
    <row r="706" spans="6:32" ht="14.25" customHeight="1">
      <c r="F706" s="1"/>
      <c r="G706" s="1"/>
      <c r="H706" s="1"/>
      <c r="I706" s="1"/>
      <c r="M706" s="3"/>
      <c r="P706" s="4"/>
      <c r="Q706" s="1"/>
      <c r="V706" s="1"/>
      <c r="AA706" s="1"/>
      <c r="AF706" s="1"/>
    </row>
    <row r="707" spans="6:32" ht="14.25" customHeight="1">
      <c r="F707" s="1"/>
      <c r="G707" s="1"/>
      <c r="H707" s="1"/>
      <c r="I707" s="1"/>
      <c r="M707" s="3"/>
      <c r="P707" s="4"/>
      <c r="Q707" s="1"/>
      <c r="V707" s="1"/>
      <c r="AA707" s="1"/>
      <c r="AF707" s="1"/>
    </row>
    <row r="708" spans="6:32" ht="14.25" customHeight="1">
      <c r="F708" s="1"/>
      <c r="G708" s="1"/>
      <c r="H708" s="1"/>
      <c r="I708" s="1"/>
      <c r="M708" s="3"/>
      <c r="P708" s="4"/>
      <c r="Q708" s="1"/>
      <c r="V708" s="1"/>
      <c r="AA708" s="1"/>
      <c r="AF708" s="1"/>
    </row>
    <row r="709" spans="6:32" ht="14.25" customHeight="1">
      <c r="F709" s="1"/>
      <c r="G709" s="1"/>
      <c r="H709" s="1"/>
      <c r="I709" s="1"/>
      <c r="M709" s="3"/>
      <c r="P709" s="4"/>
      <c r="Q709" s="1"/>
      <c r="V709" s="1"/>
      <c r="AA709" s="1"/>
      <c r="AF709" s="1"/>
    </row>
    <row r="710" spans="6:32" ht="14.25" customHeight="1">
      <c r="F710" s="1"/>
      <c r="G710" s="1"/>
      <c r="H710" s="1"/>
      <c r="I710" s="1"/>
      <c r="M710" s="3"/>
      <c r="P710" s="4"/>
      <c r="Q710" s="1"/>
      <c r="V710" s="1"/>
      <c r="AA710" s="1"/>
      <c r="AF710" s="1"/>
    </row>
    <row r="711" spans="6:32" ht="14.25" customHeight="1">
      <c r="F711" s="1"/>
      <c r="G711" s="1"/>
      <c r="H711" s="1"/>
      <c r="I711" s="1"/>
      <c r="M711" s="3"/>
      <c r="P711" s="4"/>
      <c r="Q711" s="1"/>
      <c r="V711" s="1"/>
      <c r="AA711" s="1"/>
      <c r="AF711" s="1"/>
    </row>
    <row r="712" spans="6:32" ht="14.25" customHeight="1">
      <c r="F712" s="1"/>
      <c r="G712" s="1"/>
      <c r="H712" s="1"/>
      <c r="I712" s="1"/>
      <c r="M712" s="3"/>
      <c r="P712" s="4"/>
      <c r="Q712" s="1"/>
      <c r="V712" s="1"/>
      <c r="AA712" s="1"/>
      <c r="AF712" s="1"/>
    </row>
    <row r="713" spans="6:32" ht="14.25" customHeight="1">
      <c r="F713" s="1"/>
      <c r="G713" s="1"/>
      <c r="H713" s="1"/>
      <c r="I713" s="1"/>
      <c r="M713" s="3"/>
      <c r="P713" s="4"/>
      <c r="Q713" s="1"/>
      <c r="V713" s="1"/>
      <c r="AA713" s="1"/>
      <c r="AF713" s="1"/>
    </row>
    <row r="714" spans="6:32" ht="14.25" customHeight="1">
      <c r="F714" s="1"/>
      <c r="G714" s="1"/>
      <c r="H714" s="1"/>
      <c r="I714" s="1"/>
      <c r="M714" s="3"/>
      <c r="P714" s="4"/>
      <c r="Q714" s="1"/>
      <c r="V714" s="1"/>
      <c r="AA714" s="1"/>
      <c r="AF714" s="1"/>
    </row>
    <row r="715" spans="6:32" ht="14.25" customHeight="1">
      <c r="F715" s="1"/>
      <c r="G715" s="1"/>
      <c r="H715" s="1"/>
      <c r="I715" s="1"/>
      <c r="M715" s="3"/>
      <c r="P715" s="4"/>
      <c r="Q715" s="1"/>
      <c r="V715" s="1"/>
      <c r="AA715" s="1"/>
      <c r="AF715" s="1"/>
    </row>
    <row r="716" spans="6:32" ht="14.25" customHeight="1">
      <c r="F716" s="1"/>
      <c r="G716" s="1"/>
      <c r="H716" s="1"/>
      <c r="I716" s="1"/>
      <c r="M716" s="3"/>
      <c r="P716" s="4"/>
      <c r="Q716" s="1"/>
      <c r="V716" s="1"/>
      <c r="AA716" s="1"/>
      <c r="AF716" s="1"/>
    </row>
    <row r="717" spans="6:32" ht="14.25" customHeight="1">
      <c r="F717" s="1"/>
      <c r="G717" s="1"/>
      <c r="H717" s="1"/>
      <c r="I717" s="1"/>
      <c r="M717" s="3"/>
      <c r="P717" s="4"/>
      <c r="Q717" s="1"/>
      <c r="V717" s="1"/>
      <c r="AA717" s="1"/>
      <c r="AF717" s="1"/>
    </row>
    <row r="718" spans="6:32" ht="14.25" customHeight="1">
      <c r="F718" s="1"/>
      <c r="G718" s="1"/>
      <c r="H718" s="1"/>
      <c r="I718" s="1"/>
      <c r="M718" s="3"/>
      <c r="P718" s="4"/>
      <c r="Q718" s="1"/>
      <c r="V718" s="1"/>
      <c r="AA718" s="1"/>
      <c r="AF718" s="1"/>
    </row>
    <row r="719" spans="6:32" ht="14.25" customHeight="1">
      <c r="F719" s="1"/>
      <c r="G719" s="1"/>
      <c r="H719" s="1"/>
      <c r="I719" s="1"/>
      <c r="M719" s="3"/>
      <c r="P719" s="4"/>
      <c r="Q719" s="1"/>
      <c r="V719" s="1"/>
      <c r="AA719" s="1"/>
      <c r="AF719" s="1"/>
    </row>
    <row r="720" spans="6:32" ht="14.25" customHeight="1">
      <c r="F720" s="1"/>
      <c r="G720" s="1"/>
      <c r="H720" s="1"/>
      <c r="I720" s="1"/>
      <c r="M720" s="3"/>
      <c r="P720" s="4"/>
      <c r="Q720" s="1"/>
      <c r="V720" s="1"/>
      <c r="AA720" s="1"/>
      <c r="AF720" s="1"/>
    </row>
    <row r="721" spans="6:32" ht="14.25" customHeight="1">
      <c r="F721" s="1"/>
      <c r="G721" s="1"/>
      <c r="H721" s="1"/>
      <c r="I721" s="1"/>
      <c r="M721" s="3"/>
      <c r="P721" s="4"/>
      <c r="Q721" s="1"/>
      <c r="V721" s="1"/>
      <c r="AA721" s="1"/>
      <c r="AF721" s="1"/>
    </row>
    <row r="722" spans="6:32" ht="14.25" customHeight="1">
      <c r="F722" s="1"/>
      <c r="G722" s="1"/>
      <c r="H722" s="1"/>
      <c r="I722" s="1"/>
      <c r="M722" s="3"/>
      <c r="P722" s="4"/>
      <c r="Q722" s="1"/>
      <c r="V722" s="1"/>
      <c r="AA722" s="1"/>
      <c r="AF722" s="1"/>
    </row>
    <row r="723" spans="6:32" ht="14.25" customHeight="1">
      <c r="F723" s="1"/>
      <c r="G723" s="1"/>
      <c r="H723" s="1"/>
      <c r="I723" s="1"/>
      <c r="M723" s="3"/>
      <c r="P723" s="4"/>
      <c r="Q723" s="1"/>
      <c r="V723" s="1"/>
      <c r="AA723" s="1"/>
      <c r="AF723" s="1"/>
    </row>
    <row r="724" spans="6:32" ht="14.25" customHeight="1">
      <c r="F724" s="1"/>
      <c r="G724" s="1"/>
      <c r="H724" s="1"/>
      <c r="I724" s="1"/>
      <c r="M724" s="3"/>
      <c r="P724" s="4"/>
      <c r="Q724" s="1"/>
      <c r="V724" s="1"/>
      <c r="AA724" s="1"/>
      <c r="AF724" s="1"/>
    </row>
    <row r="725" spans="6:32" ht="14.25" customHeight="1">
      <c r="F725" s="1"/>
      <c r="G725" s="1"/>
      <c r="H725" s="1"/>
      <c r="I725" s="1"/>
      <c r="M725" s="3"/>
      <c r="P725" s="4"/>
      <c r="Q725" s="1"/>
      <c r="V725" s="1"/>
      <c r="AA725" s="1"/>
      <c r="AF725" s="1"/>
    </row>
    <row r="726" spans="6:32" ht="14.25" customHeight="1">
      <c r="F726" s="1"/>
      <c r="G726" s="1"/>
      <c r="H726" s="1"/>
      <c r="I726" s="1"/>
      <c r="M726" s="3"/>
      <c r="P726" s="4"/>
      <c r="Q726" s="1"/>
      <c r="V726" s="1"/>
      <c r="AA726" s="1"/>
      <c r="AF726" s="1"/>
    </row>
    <row r="727" spans="6:32" ht="14.25" customHeight="1">
      <c r="F727" s="1"/>
      <c r="G727" s="1"/>
      <c r="H727" s="1"/>
      <c r="I727" s="1"/>
      <c r="M727" s="3"/>
      <c r="P727" s="4"/>
      <c r="Q727" s="1"/>
      <c r="V727" s="1"/>
      <c r="AA727" s="1"/>
      <c r="AF727" s="1"/>
    </row>
    <row r="728" spans="6:32" ht="14.25" customHeight="1">
      <c r="F728" s="1"/>
      <c r="G728" s="1"/>
      <c r="H728" s="1"/>
      <c r="I728" s="1"/>
      <c r="M728" s="3"/>
      <c r="P728" s="4"/>
      <c r="Q728" s="1"/>
      <c r="V728" s="1"/>
      <c r="AA728" s="1"/>
      <c r="AF728" s="1"/>
    </row>
    <row r="729" spans="6:32" ht="14.25" customHeight="1">
      <c r="F729" s="1"/>
      <c r="G729" s="1"/>
      <c r="H729" s="1"/>
      <c r="I729" s="1"/>
      <c r="M729" s="3"/>
      <c r="P729" s="4"/>
      <c r="Q729" s="1"/>
      <c r="V729" s="1"/>
      <c r="AA729" s="1"/>
      <c r="AF729" s="1"/>
    </row>
    <row r="730" spans="6:32" ht="14.25" customHeight="1">
      <c r="F730" s="1"/>
      <c r="G730" s="1"/>
      <c r="H730" s="1"/>
      <c r="I730" s="1"/>
      <c r="M730" s="3"/>
      <c r="P730" s="4"/>
      <c r="Q730" s="1"/>
      <c r="V730" s="1"/>
      <c r="AA730" s="1"/>
      <c r="AF730" s="1"/>
    </row>
    <row r="731" spans="6:32" ht="14.25" customHeight="1">
      <c r="F731" s="1"/>
      <c r="G731" s="1"/>
      <c r="H731" s="1"/>
      <c r="I731" s="1"/>
      <c r="M731" s="3"/>
      <c r="P731" s="4"/>
      <c r="Q731" s="1"/>
      <c r="V731" s="1"/>
      <c r="AA731" s="1"/>
      <c r="AF731" s="1"/>
    </row>
    <row r="732" spans="6:32" ht="14.25" customHeight="1">
      <c r="F732" s="1"/>
      <c r="G732" s="1"/>
      <c r="H732" s="1"/>
      <c r="I732" s="1"/>
      <c r="M732" s="3"/>
      <c r="P732" s="4"/>
      <c r="Q732" s="1"/>
      <c r="V732" s="1"/>
      <c r="AA732" s="1"/>
      <c r="AF732" s="1"/>
    </row>
    <row r="733" spans="6:32" ht="14.25" customHeight="1">
      <c r="F733" s="1"/>
      <c r="G733" s="1"/>
      <c r="H733" s="1"/>
      <c r="I733" s="1"/>
      <c r="M733" s="3"/>
      <c r="P733" s="4"/>
      <c r="Q733" s="1"/>
      <c r="V733" s="1"/>
      <c r="AA733" s="1"/>
      <c r="AF733" s="1"/>
    </row>
    <row r="734" spans="6:32" ht="14.25" customHeight="1">
      <c r="F734" s="1"/>
      <c r="G734" s="1"/>
      <c r="H734" s="1"/>
      <c r="I734" s="1"/>
      <c r="M734" s="3"/>
      <c r="P734" s="4"/>
      <c r="Q734" s="1"/>
      <c r="V734" s="1"/>
      <c r="AA734" s="1"/>
      <c r="AF734" s="1"/>
    </row>
    <row r="735" spans="6:32" ht="14.25" customHeight="1">
      <c r="F735" s="1"/>
      <c r="G735" s="1"/>
      <c r="H735" s="1"/>
      <c r="I735" s="1"/>
      <c r="M735" s="3"/>
      <c r="P735" s="4"/>
      <c r="Q735" s="1"/>
      <c r="V735" s="1"/>
      <c r="AA735" s="1"/>
      <c r="AF735" s="1"/>
    </row>
    <row r="736" spans="6:32" ht="14.25" customHeight="1">
      <c r="F736" s="1"/>
      <c r="G736" s="1"/>
      <c r="H736" s="1"/>
      <c r="I736" s="1"/>
      <c r="M736" s="3"/>
      <c r="P736" s="4"/>
      <c r="Q736" s="1"/>
      <c r="V736" s="1"/>
      <c r="AA736" s="1"/>
      <c r="AF736" s="1"/>
    </row>
    <row r="737" spans="6:32" ht="14.25" customHeight="1">
      <c r="F737" s="1"/>
      <c r="G737" s="1"/>
      <c r="H737" s="1"/>
      <c r="I737" s="1"/>
      <c r="M737" s="3"/>
      <c r="P737" s="4"/>
      <c r="Q737" s="1"/>
      <c r="V737" s="1"/>
      <c r="AA737" s="1"/>
      <c r="AF737" s="1"/>
    </row>
    <row r="738" spans="6:32" ht="14.25" customHeight="1">
      <c r="F738" s="1"/>
      <c r="G738" s="1"/>
      <c r="H738" s="1"/>
      <c r="I738" s="1"/>
      <c r="M738" s="3"/>
      <c r="P738" s="4"/>
      <c r="Q738" s="1"/>
      <c r="V738" s="1"/>
      <c r="AA738" s="1"/>
      <c r="AF738" s="1"/>
    </row>
    <row r="739" spans="6:32" ht="14.25" customHeight="1">
      <c r="F739" s="1"/>
      <c r="G739" s="1"/>
      <c r="H739" s="1"/>
      <c r="I739" s="1"/>
      <c r="M739" s="3"/>
      <c r="P739" s="4"/>
      <c r="Q739" s="1"/>
      <c r="V739" s="1"/>
      <c r="AA739" s="1"/>
      <c r="AF739" s="1"/>
    </row>
    <row r="740" spans="6:32" ht="14.25" customHeight="1">
      <c r="F740" s="1"/>
      <c r="G740" s="1"/>
      <c r="H740" s="1"/>
      <c r="I740" s="1"/>
      <c r="M740" s="3"/>
      <c r="P740" s="4"/>
      <c r="Q740" s="1"/>
      <c r="V740" s="1"/>
      <c r="AA740" s="1"/>
      <c r="AF740" s="1"/>
    </row>
    <row r="741" spans="6:32" ht="14.25" customHeight="1">
      <c r="F741" s="1"/>
      <c r="G741" s="1"/>
      <c r="H741" s="1"/>
      <c r="I741" s="1"/>
      <c r="M741" s="3"/>
      <c r="P741" s="4"/>
      <c r="Q741" s="1"/>
      <c r="V741" s="1"/>
      <c r="AA741" s="1"/>
      <c r="AF741" s="1"/>
    </row>
    <row r="742" spans="6:32" ht="14.25" customHeight="1">
      <c r="F742" s="1"/>
      <c r="G742" s="1"/>
      <c r="H742" s="1"/>
      <c r="I742" s="1"/>
      <c r="M742" s="3"/>
      <c r="P742" s="4"/>
      <c r="Q742" s="1"/>
      <c r="V742" s="1"/>
      <c r="AA742" s="1"/>
      <c r="AF742" s="1"/>
    </row>
    <row r="743" spans="6:32" ht="14.25" customHeight="1">
      <c r="F743" s="1"/>
      <c r="G743" s="1"/>
      <c r="H743" s="1"/>
      <c r="I743" s="1"/>
      <c r="M743" s="3"/>
      <c r="P743" s="4"/>
      <c r="Q743" s="1"/>
      <c r="V743" s="1"/>
      <c r="AA743" s="1"/>
      <c r="AF743" s="1"/>
    </row>
    <row r="744" spans="6:32" ht="14.25" customHeight="1">
      <c r="F744" s="1"/>
      <c r="G744" s="1"/>
      <c r="H744" s="1"/>
      <c r="I744" s="1"/>
      <c r="M744" s="3"/>
      <c r="P744" s="4"/>
      <c r="Q744" s="1"/>
      <c r="V744" s="1"/>
      <c r="AA744" s="1"/>
      <c r="AF744" s="1"/>
    </row>
    <row r="745" spans="6:32" ht="14.25" customHeight="1">
      <c r="F745" s="1"/>
      <c r="G745" s="1"/>
      <c r="H745" s="1"/>
      <c r="I745" s="1"/>
      <c r="M745" s="3"/>
      <c r="P745" s="4"/>
      <c r="Q745" s="1"/>
      <c r="V745" s="1"/>
      <c r="AA745" s="1"/>
      <c r="AF745" s="1"/>
    </row>
    <row r="746" spans="6:32" ht="14.25" customHeight="1">
      <c r="F746" s="1"/>
      <c r="G746" s="1"/>
      <c r="H746" s="1"/>
      <c r="I746" s="1"/>
      <c r="M746" s="3"/>
      <c r="P746" s="4"/>
      <c r="Q746" s="1"/>
      <c r="V746" s="1"/>
      <c r="AA746" s="1"/>
      <c r="AF746" s="1"/>
    </row>
    <row r="747" spans="6:32" ht="14.25" customHeight="1">
      <c r="F747" s="1"/>
      <c r="G747" s="1"/>
      <c r="H747" s="1"/>
      <c r="I747" s="1"/>
      <c r="M747" s="3"/>
      <c r="P747" s="4"/>
      <c r="Q747" s="1"/>
      <c r="V747" s="1"/>
      <c r="AA747" s="1"/>
      <c r="AF747" s="1"/>
    </row>
    <row r="748" spans="6:32" ht="14.25" customHeight="1">
      <c r="F748" s="1"/>
      <c r="G748" s="1"/>
      <c r="H748" s="1"/>
      <c r="I748" s="1"/>
      <c r="M748" s="3"/>
      <c r="P748" s="4"/>
      <c r="Q748" s="1"/>
      <c r="V748" s="1"/>
      <c r="AA748" s="1"/>
      <c r="AF748" s="1"/>
    </row>
    <row r="749" spans="6:32" ht="14.25" customHeight="1">
      <c r="F749" s="1"/>
      <c r="G749" s="1"/>
      <c r="H749" s="1"/>
      <c r="I749" s="1"/>
      <c r="M749" s="3"/>
      <c r="P749" s="4"/>
      <c r="Q749" s="1"/>
      <c r="V749" s="1"/>
      <c r="AA749" s="1"/>
      <c r="AF749" s="1"/>
    </row>
    <row r="750" spans="6:32" ht="14.25" customHeight="1">
      <c r="F750" s="1"/>
      <c r="G750" s="1"/>
      <c r="H750" s="1"/>
      <c r="I750" s="1"/>
      <c r="M750" s="3"/>
      <c r="P750" s="4"/>
      <c r="Q750" s="1"/>
      <c r="V750" s="1"/>
      <c r="AA750" s="1"/>
      <c r="AF750" s="1"/>
    </row>
    <row r="751" spans="6:32" ht="14.25" customHeight="1">
      <c r="F751" s="1"/>
      <c r="G751" s="1"/>
      <c r="H751" s="1"/>
      <c r="I751" s="1"/>
      <c r="M751" s="3"/>
      <c r="P751" s="4"/>
      <c r="Q751" s="1"/>
      <c r="V751" s="1"/>
      <c r="AA751" s="1"/>
      <c r="AF751" s="1"/>
    </row>
    <row r="752" spans="6:32" ht="14.25" customHeight="1">
      <c r="F752" s="1"/>
      <c r="G752" s="1"/>
      <c r="H752" s="1"/>
      <c r="I752" s="1"/>
      <c r="M752" s="3"/>
      <c r="P752" s="4"/>
      <c r="Q752" s="1"/>
      <c r="V752" s="1"/>
      <c r="AA752" s="1"/>
      <c r="AF752" s="1"/>
    </row>
    <row r="753" spans="6:32" ht="14.25" customHeight="1">
      <c r="F753" s="1"/>
      <c r="G753" s="1"/>
      <c r="H753" s="1"/>
      <c r="I753" s="1"/>
      <c r="M753" s="3"/>
      <c r="P753" s="4"/>
      <c r="Q753" s="1"/>
      <c r="V753" s="1"/>
      <c r="AA753" s="1"/>
      <c r="AF753" s="1"/>
    </row>
    <row r="754" spans="6:32" ht="14.25" customHeight="1">
      <c r="F754" s="1"/>
      <c r="G754" s="1"/>
      <c r="H754" s="1"/>
      <c r="I754" s="1"/>
      <c r="M754" s="3"/>
      <c r="P754" s="4"/>
      <c r="Q754" s="1"/>
      <c r="V754" s="1"/>
      <c r="AA754" s="1"/>
      <c r="AF754" s="1"/>
    </row>
    <row r="755" spans="6:32" ht="14.25" customHeight="1">
      <c r="F755" s="1"/>
      <c r="G755" s="1"/>
      <c r="H755" s="1"/>
      <c r="I755" s="1"/>
      <c r="M755" s="3"/>
      <c r="P755" s="4"/>
      <c r="Q755" s="1"/>
      <c r="V755" s="1"/>
      <c r="AA755" s="1"/>
      <c r="AF755" s="1"/>
    </row>
    <row r="756" spans="6:32" ht="14.25" customHeight="1">
      <c r="F756" s="1"/>
      <c r="G756" s="1"/>
      <c r="H756" s="1"/>
      <c r="I756" s="1"/>
      <c r="M756" s="3"/>
      <c r="P756" s="4"/>
      <c r="Q756" s="1"/>
      <c r="V756" s="1"/>
      <c r="AA756" s="1"/>
      <c r="AF756" s="1"/>
    </row>
    <row r="757" spans="6:32" ht="14.25" customHeight="1">
      <c r="F757" s="1"/>
      <c r="G757" s="1"/>
      <c r="H757" s="1"/>
      <c r="I757" s="1"/>
      <c r="M757" s="3"/>
      <c r="P757" s="4"/>
      <c r="Q757" s="1"/>
      <c r="V757" s="1"/>
      <c r="AA757" s="1"/>
      <c r="AF757" s="1"/>
    </row>
    <row r="758" spans="6:32" ht="14.25" customHeight="1">
      <c r="F758" s="1"/>
      <c r="G758" s="1"/>
      <c r="H758" s="1"/>
      <c r="I758" s="1"/>
      <c r="M758" s="3"/>
      <c r="P758" s="4"/>
      <c r="Q758" s="1"/>
      <c r="V758" s="1"/>
      <c r="AA758" s="1"/>
      <c r="AF758" s="1"/>
    </row>
    <row r="759" spans="6:32" ht="14.25" customHeight="1">
      <c r="F759" s="1"/>
      <c r="G759" s="1"/>
      <c r="H759" s="1"/>
      <c r="I759" s="1"/>
      <c r="M759" s="3"/>
      <c r="P759" s="4"/>
      <c r="Q759" s="1"/>
      <c r="V759" s="1"/>
      <c r="AA759" s="1"/>
      <c r="AF759" s="1"/>
    </row>
    <row r="760" spans="6:32" ht="14.25" customHeight="1">
      <c r="F760" s="1"/>
      <c r="G760" s="1"/>
      <c r="H760" s="1"/>
      <c r="I760" s="1"/>
      <c r="M760" s="3"/>
      <c r="P760" s="4"/>
      <c r="Q760" s="1"/>
      <c r="V760" s="1"/>
      <c r="AA760" s="1"/>
      <c r="AF760" s="1"/>
    </row>
    <row r="761" spans="6:32" ht="14.25" customHeight="1">
      <c r="F761" s="1"/>
      <c r="G761" s="1"/>
      <c r="H761" s="1"/>
      <c r="I761" s="1"/>
      <c r="M761" s="3"/>
      <c r="P761" s="4"/>
      <c r="Q761" s="1"/>
      <c r="V761" s="1"/>
      <c r="AA761" s="1"/>
      <c r="AF761" s="1"/>
    </row>
    <row r="762" spans="6:32" ht="14.25" customHeight="1">
      <c r="F762" s="1"/>
      <c r="G762" s="1"/>
      <c r="H762" s="1"/>
      <c r="I762" s="1"/>
      <c r="M762" s="3"/>
      <c r="P762" s="4"/>
      <c r="Q762" s="1"/>
      <c r="V762" s="1"/>
      <c r="AA762" s="1"/>
      <c r="AF762" s="1"/>
    </row>
    <row r="763" spans="6:32" ht="14.25" customHeight="1">
      <c r="F763" s="1"/>
      <c r="G763" s="1"/>
      <c r="H763" s="1"/>
      <c r="I763" s="1"/>
      <c r="M763" s="3"/>
      <c r="P763" s="4"/>
      <c r="Q763" s="1"/>
      <c r="V763" s="1"/>
      <c r="AA763" s="1"/>
      <c r="AF763" s="1"/>
    </row>
    <row r="764" spans="6:32" ht="14.25" customHeight="1">
      <c r="F764" s="1"/>
      <c r="G764" s="1"/>
      <c r="H764" s="1"/>
      <c r="I764" s="1"/>
      <c r="M764" s="3"/>
      <c r="P764" s="4"/>
      <c r="Q764" s="1"/>
      <c r="V764" s="1"/>
      <c r="AA764" s="1"/>
      <c r="AF764" s="1"/>
    </row>
    <row r="765" spans="6:32" ht="14.25" customHeight="1">
      <c r="F765" s="1"/>
      <c r="G765" s="1"/>
      <c r="H765" s="1"/>
      <c r="I765" s="1"/>
      <c r="M765" s="3"/>
      <c r="P765" s="4"/>
      <c r="Q765" s="1"/>
      <c r="V765" s="1"/>
      <c r="AA765" s="1"/>
      <c r="AF765" s="1"/>
    </row>
    <row r="766" spans="6:32" ht="14.25" customHeight="1">
      <c r="F766" s="1"/>
      <c r="G766" s="1"/>
      <c r="H766" s="1"/>
      <c r="I766" s="1"/>
      <c r="M766" s="3"/>
      <c r="P766" s="4"/>
      <c r="Q766" s="1"/>
      <c r="V766" s="1"/>
      <c r="AA766" s="1"/>
      <c r="AF766" s="1"/>
    </row>
    <row r="767" spans="6:32" ht="14.25" customHeight="1">
      <c r="F767" s="1"/>
      <c r="G767" s="1"/>
      <c r="H767" s="1"/>
      <c r="I767" s="1"/>
      <c r="M767" s="3"/>
      <c r="P767" s="4"/>
      <c r="Q767" s="1"/>
      <c r="V767" s="1"/>
      <c r="AA767" s="1"/>
      <c r="AF767" s="1"/>
    </row>
    <row r="768" spans="6:32" ht="14.25" customHeight="1">
      <c r="F768" s="1"/>
      <c r="G768" s="1"/>
      <c r="H768" s="1"/>
      <c r="I768" s="1"/>
      <c r="M768" s="3"/>
      <c r="P768" s="4"/>
      <c r="Q768" s="1"/>
      <c r="V768" s="1"/>
      <c r="AA768" s="1"/>
      <c r="AF768" s="1"/>
    </row>
    <row r="769" spans="6:32" ht="14.25" customHeight="1">
      <c r="F769" s="1"/>
      <c r="G769" s="1"/>
      <c r="H769" s="1"/>
      <c r="I769" s="1"/>
      <c r="M769" s="3"/>
      <c r="P769" s="4"/>
      <c r="Q769" s="1"/>
      <c r="V769" s="1"/>
      <c r="AA769" s="1"/>
      <c r="AF769" s="1"/>
    </row>
    <row r="770" spans="6:32" ht="14.25" customHeight="1">
      <c r="F770" s="1"/>
      <c r="G770" s="1"/>
      <c r="H770" s="1"/>
      <c r="I770" s="1"/>
      <c r="M770" s="3"/>
      <c r="P770" s="4"/>
      <c r="Q770" s="1"/>
      <c r="V770" s="1"/>
      <c r="AA770" s="1"/>
      <c r="AF770" s="1"/>
    </row>
    <row r="771" spans="6:32" ht="14.25" customHeight="1">
      <c r="F771" s="1"/>
      <c r="G771" s="1"/>
      <c r="H771" s="1"/>
      <c r="I771" s="1"/>
      <c r="M771" s="3"/>
      <c r="P771" s="4"/>
      <c r="Q771" s="1"/>
      <c r="V771" s="1"/>
      <c r="AA771" s="1"/>
      <c r="AF771" s="1"/>
    </row>
    <row r="772" spans="6:32" ht="14.25" customHeight="1">
      <c r="F772" s="1"/>
      <c r="G772" s="1"/>
      <c r="H772" s="1"/>
      <c r="I772" s="1"/>
      <c r="M772" s="3"/>
      <c r="P772" s="4"/>
      <c r="Q772" s="1"/>
      <c r="V772" s="1"/>
      <c r="AA772" s="1"/>
      <c r="AF772" s="1"/>
    </row>
    <row r="773" spans="6:32" ht="14.25" customHeight="1">
      <c r="F773" s="1"/>
      <c r="G773" s="1"/>
      <c r="H773" s="1"/>
      <c r="I773" s="1"/>
      <c r="M773" s="3"/>
      <c r="P773" s="4"/>
      <c r="Q773" s="1"/>
      <c r="V773" s="1"/>
      <c r="AA773" s="1"/>
      <c r="AF773" s="1"/>
    </row>
    <row r="774" spans="6:32" ht="14.25" customHeight="1">
      <c r="F774" s="1"/>
      <c r="G774" s="1"/>
      <c r="H774" s="1"/>
      <c r="I774" s="1"/>
      <c r="M774" s="3"/>
      <c r="P774" s="4"/>
      <c r="Q774" s="1"/>
      <c r="V774" s="1"/>
      <c r="AA774" s="1"/>
      <c r="AF774" s="1"/>
    </row>
    <row r="775" spans="6:32" ht="14.25" customHeight="1">
      <c r="F775" s="1"/>
      <c r="G775" s="1"/>
      <c r="H775" s="1"/>
      <c r="I775" s="1"/>
      <c r="M775" s="3"/>
      <c r="P775" s="4"/>
      <c r="Q775" s="1"/>
      <c r="V775" s="1"/>
      <c r="AA775" s="1"/>
      <c r="AF775" s="1"/>
    </row>
    <row r="776" spans="6:32" ht="14.25" customHeight="1">
      <c r="F776" s="1"/>
      <c r="G776" s="1"/>
      <c r="H776" s="1"/>
      <c r="I776" s="1"/>
      <c r="M776" s="3"/>
      <c r="P776" s="4"/>
      <c r="Q776" s="1"/>
      <c r="V776" s="1"/>
      <c r="AA776" s="1"/>
      <c r="AF776" s="1"/>
    </row>
    <row r="777" spans="6:32" ht="14.25" customHeight="1">
      <c r="F777" s="1"/>
      <c r="G777" s="1"/>
      <c r="H777" s="1"/>
      <c r="I777" s="1"/>
      <c r="M777" s="3"/>
      <c r="P777" s="4"/>
      <c r="Q777" s="1"/>
      <c r="V777" s="1"/>
      <c r="AA777" s="1"/>
      <c r="AF777" s="1"/>
    </row>
    <row r="778" spans="6:32" ht="14.25" customHeight="1">
      <c r="F778" s="1"/>
      <c r="G778" s="1"/>
      <c r="H778" s="1"/>
      <c r="I778" s="1"/>
      <c r="M778" s="3"/>
      <c r="P778" s="4"/>
      <c r="Q778" s="1"/>
      <c r="V778" s="1"/>
      <c r="AA778" s="1"/>
      <c r="AF778" s="1"/>
    </row>
    <row r="779" spans="6:32" ht="14.25" customHeight="1">
      <c r="F779" s="1"/>
      <c r="G779" s="1"/>
      <c r="H779" s="1"/>
      <c r="I779" s="1"/>
      <c r="M779" s="3"/>
      <c r="P779" s="4"/>
      <c r="Q779" s="1"/>
      <c r="V779" s="1"/>
      <c r="AA779" s="1"/>
      <c r="AF779" s="1"/>
    </row>
    <row r="780" spans="6:32" ht="14.25" customHeight="1">
      <c r="F780" s="1"/>
      <c r="G780" s="1"/>
      <c r="H780" s="1"/>
      <c r="I780" s="1"/>
      <c r="M780" s="3"/>
      <c r="P780" s="4"/>
      <c r="Q780" s="1"/>
      <c r="V780" s="1"/>
      <c r="AA780" s="1"/>
      <c r="AF780" s="1"/>
    </row>
    <row r="781" spans="6:32" ht="14.25" customHeight="1">
      <c r="F781" s="1"/>
      <c r="G781" s="1"/>
      <c r="H781" s="1"/>
      <c r="I781" s="1"/>
      <c r="M781" s="3"/>
      <c r="P781" s="4"/>
      <c r="Q781" s="1"/>
      <c r="V781" s="1"/>
      <c r="AA781" s="1"/>
      <c r="AF781" s="1"/>
    </row>
    <row r="782" spans="6:32" ht="14.25" customHeight="1">
      <c r="F782" s="1"/>
      <c r="G782" s="1"/>
      <c r="H782" s="1"/>
      <c r="I782" s="1"/>
      <c r="M782" s="3"/>
      <c r="P782" s="4"/>
      <c r="Q782" s="1"/>
      <c r="V782" s="1"/>
      <c r="AA782" s="1"/>
      <c r="AF782" s="1"/>
    </row>
    <row r="783" spans="6:32" ht="14.25" customHeight="1">
      <c r="F783" s="1"/>
      <c r="G783" s="1"/>
      <c r="H783" s="1"/>
      <c r="I783" s="1"/>
      <c r="M783" s="3"/>
      <c r="P783" s="4"/>
      <c r="Q783" s="1"/>
      <c r="V783" s="1"/>
      <c r="AA783" s="1"/>
      <c r="AF783" s="1"/>
    </row>
    <row r="784" spans="6:32" ht="14.25" customHeight="1">
      <c r="F784" s="1"/>
      <c r="G784" s="1"/>
      <c r="H784" s="1"/>
      <c r="I784" s="1"/>
      <c r="M784" s="3"/>
      <c r="P784" s="4"/>
      <c r="Q784" s="1"/>
      <c r="V784" s="1"/>
      <c r="AA784" s="1"/>
      <c r="AF784" s="1"/>
    </row>
    <row r="785" spans="6:32" ht="14.25" customHeight="1">
      <c r="F785" s="1"/>
      <c r="G785" s="1"/>
      <c r="H785" s="1"/>
      <c r="I785" s="1"/>
      <c r="M785" s="3"/>
      <c r="P785" s="4"/>
      <c r="Q785" s="1"/>
      <c r="V785" s="1"/>
      <c r="AA785" s="1"/>
      <c r="AF785" s="1"/>
    </row>
    <row r="786" spans="6:32" ht="14.25" customHeight="1">
      <c r="F786" s="1"/>
      <c r="G786" s="1"/>
      <c r="H786" s="1"/>
      <c r="I786" s="1"/>
      <c r="M786" s="3"/>
      <c r="P786" s="4"/>
      <c r="Q786" s="1"/>
      <c r="V786" s="1"/>
      <c r="AA786" s="1"/>
      <c r="AF786" s="1"/>
    </row>
    <row r="787" spans="6:32" ht="14.25" customHeight="1">
      <c r="F787" s="1"/>
      <c r="G787" s="1"/>
      <c r="H787" s="1"/>
      <c r="I787" s="1"/>
      <c r="M787" s="3"/>
      <c r="P787" s="4"/>
      <c r="Q787" s="1"/>
      <c r="V787" s="1"/>
      <c r="AA787" s="1"/>
      <c r="AF787" s="1"/>
    </row>
    <row r="788" spans="6:32" ht="14.25" customHeight="1">
      <c r="F788" s="1"/>
      <c r="G788" s="1"/>
      <c r="H788" s="1"/>
      <c r="I788" s="1"/>
      <c r="M788" s="3"/>
      <c r="P788" s="4"/>
      <c r="Q788" s="1"/>
      <c r="V788" s="1"/>
      <c r="AA788" s="1"/>
      <c r="AF788" s="1"/>
    </row>
    <row r="789" spans="6:32" ht="14.25" customHeight="1">
      <c r="F789" s="1"/>
      <c r="G789" s="1"/>
      <c r="H789" s="1"/>
      <c r="I789" s="1"/>
      <c r="M789" s="3"/>
      <c r="P789" s="4"/>
      <c r="Q789" s="1"/>
      <c r="V789" s="1"/>
      <c r="AA789" s="1"/>
      <c r="AF789" s="1"/>
    </row>
    <row r="790" spans="6:32" ht="14.25" customHeight="1">
      <c r="F790" s="1"/>
      <c r="G790" s="1"/>
      <c r="H790" s="1"/>
      <c r="I790" s="1"/>
      <c r="M790" s="3"/>
      <c r="P790" s="4"/>
      <c r="Q790" s="1"/>
      <c r="V790" s="1"/>
      <c r="AA790" s="1"/>
      <c r="AF790" s="1"/>
    </row>
    <row r="791" spans="6:32" ht="14.25" customHeight="1">
      <c r="F791" s="1"/>
      <c r="G791" s="1"/>
      <c r="H791" s="1"/>
      <c r="I791" s="1"/>
      <c r="M791" s="3"/>
      <c r="P791" s="4"/>
      <c r="Q791" s="1"/>
      <c r="V791" s="1"/>
      <c r="AA791" s="1"/>
      <c r="AF791" s="1"/>
    </row>
    <row r="792" spans="6:32" ht="14.25" customHeight="1">
      <c r="F792" s="1"/>
      <c r="G792" s="1"/>
      <c r="H792" s="1"/>
      <c r="I792" s="1"/>
      <c r="M792" s="3"/>
      <c r="P792" s="4"/>
      <c r="Q792" s="1"/>
      <c r="V792" s="1"/>
      <c r="AA792" s="1"/>
      <c r="AF792" s="1"/>
    </row>
    <row r="793" spans="6:32" ht="14.25" customHeight="1">
      <c r="F793" s="1"/>
      <c r="G793" s="1"/>
      <c r="H793" s="1"/>
      <c r="I793" s="1"/>
      <c r="M793" s="3"/>
      <c r="P793" s="4"/>
      <c r="Q793" s="1"/>
      <c r="V793" s="1"/>
      <c r="AA793" s="1"/>
      <c r="AF793" s="1"/>
    </row>
    <row r="794" spans="6:32" ht="14.25" customHeight="1">
      <c r="F794" s="1"/>
      <c r="G794" s="1"/>
      <c r="H794" s="1"/>
      <c r="I794" s="1"/>
      <c r="M794" s="3"/>
      <c r="P794" s="4"/>
      <c r="Q794" s="1"/>
      <c r="V794" s="1"/>
      <c r="AA794" s="1"/>
      <c r="AF794" s="1"/>
    </row>
    <row r="795" spans="6:32" ht="14.25" customHeight="1">
      <c r="F795" s="1"/>
      <c r="G795" s="1"/>
      <c r="H795" s="1"/>
      <c r="I795" s="1"/>
      <c r="M795" s="3"/>
      <c r="P795" s="4"/>
      <c r="Q795" s="1"/>
      <c r="V795" s="1"/>
      <c r="AA795" s="1"/>
      <c r="AF795" s="1"/>
    </row>
    <row r="796" spans="6:32" ht="14.25" customHeight="1">
      <c r="F796" s="1"/>
      <c r="G796" s="1"/>
      <c r="H796" s="1"/>
      <c r="I796" s="1"/>
      <c r="M796" s="3"/>
      <c r="P796" s="4"/>
      <c r="Q796" s="1"/>
      <c r="V796" s="1"/>
      <c r="AA796" s="1"/>
      <c r="AF796" s="1"/>
    </row>
    <row r="797" spans="6:32" ht="14.25" customHeight="1">
      <c r="F797" s="1"/>
      <c r="G797" s="1"/>
      <c r="H797" s="1"/>
      <c r="I797" s="1"/>
      <c r="M797" s="3"/>
      <c r="P797" s="4"/>
      <c r="Q797" s="1"/>
      <c r="V797" s="1"/>
      <c r="AA797" s="1"/>
      <c r="AF797" s="1"/>
    </row>
    <row r="798" spans="6:32" ht="14.25" customHeight="1">
      <c r="F798" s="1"/>
      <c r="G798" s="1"/>
      <c r="H798" s="1"/>
      <c r="I798" s="1"/>
      <c r="M798" s="3"/>
      <c r="P798" s="4"/>
      <c r="Q798" s="1"/>
      <c r="V798" s="1"/>
      <c r="AA798" s="1"/>
      <c r="AF798" s="1"/>
    </row>
    <row r="799" spans="6:32" ht="14.25" customHeight="1">
      <c r="F799" s="1"/>
      <c r="G799" s="1"/>
      <c r="H799" s="1"/>
      <c r="I799" s="1"/>
      <c r="M799" s="3"/>
      <c r="P799" s="4"/>
      <c r="Q799" s="1"/>
      <c r="V799" s="1"/>
      <c r="AA799" s="1"/>
      <c r="AF799" s="1"/>
    </row>
    <row r="800" spans="6:32" ht="14.25" customHeight="1">
      <c r="F800" s="1"/>
      <c r="G800" s="1"/>
      <c r="H800" s="1"/>
      <c r="I800" s="1"/>
      <c r="M800" s="3"/>
      <c r="P800" s="4"/>
      <c r="Q800" s="1"/>
      <c r="V800" s="1"/>
      <c r="AA800" s="1"/>
      <c r="AF800" s="1"/>
    </row>
    <row r="801" spans="6:32" ht="14.25" customHeight="1">
      <c r="F801" s="1"/>
      <c r="G801" s="1"/>
      <c r="H801" s="1"/>
      <c r="I801" s="1"/>
      <c r="M801" s="3"/>
      <c r="P801" s="4"/>
      <c r="Q801" s="1"/>
      <c r="V801" s="1"/>
      <c r="AA801" s="1"/>
      <c r="AF801" s="1"/>
    </row>
    <row r="802" spans="6:32" ht="14.25" customHeight="1">
      <c r="F802" s="1"/>
      <c r="G802" s="1"/>
      <c r="H802" s="1"/>
      <c r="I802" s="1"/>
      <c r="M802" s="3"/>
      <c r="P802" s="4"/>
      <c r="Q802" s="1"/>
      <c r="V802" s="1"/>
      <c r="AA802" s="1"/>
      <c r="AF802" s="1"/>
    </row>
    <row r="803" spans="6:32" ht="14.25" customHeight="1">
      <c r="F803" s="1"/>
      <c r="G803" s="1"/>
      <c r="H803" s="1"/>
      <c r="I803" s="1"/>
      <c r="M803" s="3"/>
      <c r="P803" s="4"/>
      <c r="Q803" s="1"/>
      <c r="V803" s="1"/>
      <c r="AA803" s="1"/>
      <c r="AF803" s="1"/>
    </row>
    <row r="804" spans="6:32" ht="14.25" customHeight="1">
      <c r="F804" s="1"/>
      <c r="G804" s="1"/>
      <c r="H804" s="1"/>
      <c r="I804" s="1"/>
      <c r="M804" s="3"/>
      <c r="P804" s="4"/>
      <c r="Q804" s="1"/>
      <c r="V804" s="1"/>
      <c r="AA804" s="1"/>
      <c r="AF804" s="1"/>
    </row>
    <row r="805" spans="6:32" ht="14.25" customHeight="1">
      <c r="F805" s="1"/>
      <c r="G805" s="1"/>
      <c r="H805" s="1"/>
      <c r="I805" s="1"/>
      <c r="M805" s="3"/>
      <c r="P805" s="4"/>
      <c r="Q805" s="1"/>
      <c r="V805" s="1"/>
      <c r="AA805" s="1"/>
      <c r="AF805" s="1"/>
    </row>
    <row r="806" spans="6:32" ht="14.25" customHeight="1">
      <c r="F806" s="1"/>
      <c r="G806" s="1"/>
      <c r="H806" s="1"/>
      <c r="I806" s="1"/>
      <c r="M806" s="3"/>
      <c r="P806" s="4"/>
      <c r="Q806" s="1"/>
      <c r="V806" s="1"/>
      <c r="AA806" s="1"/>
      <c r="AF806" s="1"/>
    </row>
    <row r="807" spans="6:32" ht="14.25" customHeight="1">
      <c r="F807" s="1"/>
      <c r="G807" s="1"/>
      <c r="H807" s="1"/>
      <c r="I807" s="1"/>
      <c r="M807" s="3"/>
      <c r="P807" s="4"/>
      <c r="Q807" s="1"/>
      <c r="V807" s="1"/>
      <c r="AA807" s="1"/>
      <c r="AF807" s="1"/>
    </row>
    <row r="808" spans="6:32" ht="14.25" customHeight="1">
      <c r="F808" s="1"/>
      <c r="G808" s="1"/>
      <c r="H808" s="1"/>
      <c r="I808" s="1"/>
      <c r="M808" s="3"/>
      <c r="P808" s="4"/>
      <c r="Q808" s="1"/>
      <c r="V808" s="1"/>
      <c r="AA808" s="1"/>
      <c r="AF808" s="1"/>
    </row>
    <row r="809" spans="6:32" ht="14.25" customHeight="1">
      <c r="F809" s="1"/>
      <c r="G809" s="1"/>
      <c r="H809" s="1"/>
      <c r="I809" s="1"/>
      <c r="M809" s="3"/>
      <c r="P809" s="4"/>
      <c r="Q809" s="1"/>
      <c r="V809" s="1"/>
      <c r="AA809" s="1"/>
      <c r="AF809" s="1"/>
    </row>
    <row r="810" spans="6:32" ht="14.25" customHeight="1">
      <c r="F810" s="1"/>
      <c r="G810" s="1"/>
      <c r="H810" s="1"/>
      <c r="I810" s="1"/>
      <c r="M810" s="3"/>
      <c r="P810" s="4"/>
      <c r="Q810" s="1"/>
      <c r="V810" s="1"/>
      <c r="AA810" s="1"/>
      <c r="AF810" s="1"/>
    </row>
    <row r="811" spans="6:32" ht="14.25" customHeight="1">
      <c r="F811" s="1"/>
      <c r="G811" s="1"/>
      <c r="H811" s="1"/>
      <c r="I811" s="1"/>
      <c r="M811" s="3"/>
      <c r="P811" s="4"/>
      <c r="Q811" s="1"/>
      <c r="V811" s="1"/>
      <c r="AA811" s="1"/>
      <c r="AF811" s="1"/>
    </row>
    <row r="812" spans="6:32" ht="14.25" customHeight="1">
      <c r="F812" s="1"/>
      <c r="G812" s="1"/>
      <c r="H812" s="1"/>
      <c r="I812" s="1"/>
      <c r="M812" s="3"/>
      <c r="P812" s="4"/>
      <c r="Q812" s="1"/>
      <c r="V812" s="1"/>
      <c r="AA812" s="1"/>
      <c r="AF812" s="1"/>
    </row>
    <row r="813" spans="6:32" ht="14.25" customHeight="1">
      <c r="F813" s="1"/>
      <c r="G813" s="1"/>
      <c r="H813" s="1"/>
      <c r="I813" s="1"/>
      <c r="M813" s="3"/>
      <c r="P813" s="4"/>
      <c r="Q813" s="1"/>
      <c r="V813" s="1"/>
      <c r="AA813" s="1"/>
      <c r="AF813" s="1"/>
    </row>
    <row r="814" spans="6:32" ht="14.25" customHeight="1">
      <c r="F814" s="1"/>
      <c r="G814" s="1"/>
      <c r="H814" s="1"/>
      <c r="I814" s="1"/>
      <c r="M814" s="3"/>
      <c r="P814" s="4"/>
      <c r="Q814" s="1"/>
      <c r="V814" s="1"/>
      <c r="AA814" s="1"/>
      <c r="AF814" s="1"/>
    </row>
    <row r="815" spans="6:32" ht="14.25" customHeight="1">
      <c r="F815" s="1"/>
      <c r="G815" s="1"/>
      <c r="H815" s="1"/>
      <c r="I815" s="1"/>
      <c r="M815" s="3"/>
      <c r="P815" s="4"/>
      <c r="Q815" s="1"/>
      <c r="V815" s="1"/>
      <c r="AA815" s="1"/>
      <c r="AF815" s="1"/>
    </row>
    <row r="816" spans="6:32" ht="14.25" customHeight="1">
      <c r="F816" s="1"/>
      <c r="G816" s="1"/>
      <c r="H816" s="1"/>
      <c r="I816" s="1"/>
      <c r="M816" s="3"/>
      <c r="P816" s="4"/>
      <c r="Q816" s="1"/>
      <c r="V816" s="1"/>
      <c r="AA816" s="1"/>
      <c r="AF816" s="1"/>
    </row>
    <row r="817" spans="6:32" ht="14.25" customHeight="1">
      <c r="F817" s="1"/>
      <c r="G817" s="1"/>
      <c r="H817" s="1"/>
      <c r="I817" s="1"/>
      <c r="M817" s="3"/>
      <c r="P817" s="4"/>
      <c r="Q817" s="1"/>
      <c r="V817" s="1"/>
      <c r="AA817" s="1"/>
      <c r="AF817" s="1"/>
    </row>
    <row r="818" spans="6:32" ht="14.25" customHeight="1">
      <c r="F818" s="1"/>
      <c r="G818" s="1"/>
      <c r="H818" s="1"/>
      <c r="I818" s="1"/>
      <c r="M818" s="3"/>
      <c r="P818" s="4"/>
      <c r="Q818" s="1"/>
      <c r="V818" s="1"/>
      <c r="AA818" s="1"/>
      <c r="AF818" s="1"/>
    </row>
    <row r="819" spans="6:32" ht="14.25" customHeight="1">
      <c r="F819" s="1"/>
      <c r="G819" s="1"/>
      <c r="H819" s="1"/>
      <c r="I819" s="1"/>
      <c r="M819" s="3"/>
      <c r="P819" s="4"/>
      <c r="Q819" s="1"/>
      <c r="V819" s="1"/>
      <c r="AA819" s="1"/>
      <c r="AF819" s="1"/>
    </row>
    <row r="820" spans="6:32" ht="14.25" customHeight="1">
      <c r="F820" s="1"/>
      <c r="G820" s="1"/>
      <c r="H820" s="1"/>
      <c r="I820" s="1"/>
      <c r="M820" s="3"/>
      <c r="P820" s="4"/>
      <c r="Q820" s="1"/>
      <c r="V820" s="1"/>
      <c r="AA820" s="1"/>
      <c r="AF820" s="1"/>
    </row>
    <row r="821" spans="6:32" ht="14.25" customHeight="1">
      <c r="F821" s="1"/>
      <c r="G821" s="1"/>
      <c r="H821" s="1"/>
      <c r="I821" s="1"/>
      <c r="M821" s="3"/>
      <c r="P821" s="4"/>
      <c r="Q821" s="1"/>
      <c r="V821" s="1"/>
      <c r="AA821" s="1"/>
      <c r="AF821" s="1"/>
    </row>
    <row r="822" spans="6:32" ht="14.25" customHeight="1">
      <c r="F822" s="1"/>
      <c r="G822" s="1"/>
      <c r="H822" s="1"/>
      <c r="I822" s="1"/>
      <c r="M822" s="3"/>
      <c r="P822" s="4"/>
      <c r="Q822" s="1"/>
      <c r="V822" s="1"/>
      <c r="AA822" s="1"/>
      <c r="AF822" s="1"/>
    </row>
    <row r="823" spans="6:32" ht="14.25" customHeight="1">
      <c r="F823" s="1"/>
      <c r="G823" s="1"/>
      <c r="H823" s="1"/>
      <c r="I823" s="1"/>
      <c r="M823" s="3"/>
      <c r="P823" s="4"/>
      <c r="Q823" s="1"/>
      <c r="V823" s="1"/>
      <c r="AA823" s="1"/>
      <c r="AF823" s="1"/>
    </row>
    <row r="824" spans="6:32" ht="14.25" customHeight="1">
      <c r="F824" s="1"/>
      <c r="G824" s="1"/>
      <c r="H824" s="1"/>
      <c r="I824" s="1"/>
      <c r="M824" s="3"/>
      <c r="P824" s="4"/>
      <c r="Q824" s="1"/>
      <c r="V824" s="1"/>
      <c r="AA824" s="1"/>
      <c r="AF824" s="1"/>
    </row>
    <row r="825" spans="6:32" ht="14.25" customHeight="1">
      <c r="F825" s="1"/>
      <c r="G825" s="1"/>
      <c r="H825" s="1"/>
      <c r="I825" s="1"/>
      <c r="M825" s="3"/>
      <c r="P825" s="4"/>
      <c r="Q825" s="1"/>
      <c r="V825" s="1"/>
      <c r="AA825" s="1"/>
      <c r="AF825" s="1"/>
    </row>
    <row r="826" spans="6:32" ht="14.25" customHeight="1">
      <c r="F826" s="1"/>
      <c r="G826" s="1"/>
      <c r="H826" s="1"/>
      <c r="I826" s="1"/>
      <c r="M826" s="3"/>
      <c r="P826" s="4"/>
      <c r="Q826" s="1"/>
      <c r="V826" s="1"/>
      <c r="AA826" s="1"/>
      <c r="AF826" s="1"/>
    </row>
    <row r="827" spans="6:32" ht="14.25" customHeight="1">
      <c r="F827" s="1"/>
      <c r="G827" s="1"/>
      <c r="H827" s="1"/>
      <c r="I827" s="1"/>
      <c r="M827" s="3"/>
      <c r="P827" s="4"/>
      <c r="Q827" s="1"/>
      <c r="V827" s="1"/>
      <c r="AA827" s="1"/>
      <c r="AF827" s="1"/>
    </row>
    <row r="828" spans="6:32" ht="14.25" customHeight="1">
      <c r="F828" s="1"/>
      <c r="G828" s="1"/>
      <c r="H828" s="1"/>
      <c r="I828" s="1"/>
      <c r="M828" s="3"/>
      <c r="P828" s="4"/>
      <c r="Q828" s="1"/>
      <c r="V828" s="1"/>
      <c r="AA828" s="1"/>
      <c r="AF828" s="1"/>
    </row>
    <row r="829" spans="6:32" ht="14.25" customHeight="1">
      <c r="F829" s="1"/>
      <c r="G829" s="1"/>
      <c r="H829" s="1"/>
      <c r="I829" s="1"/>
      <c r="M829" s="3"/>
      <c r="P829" s="4"/>
      <c r="Q829" s="1"/>
      <c r="V829" s="1"/>
      <c r="AA829" s="1"/>
      <c r="AF829" s="1"/>
    </row>
    <row r="830" spans="6:32" ht="14.25" customHeight="1">
      <c r="F830" s="1"/>
      <c r="G830" s="1"/>
      <c r="H830" s="1"/>
      <c r="I830" s="1"/>
      <c r="M830" s="3"/>
      <c r="P830" s="4"/>
      <c r="Q830" s="1"/>
      <c r="V830" s="1"/>
      <c r="AA830" s="1"/>
      <c r="AF830" s="1"/>
    </row>
    <row r="831" spans="6:32" ht="14.25" customHeight="1">
      <c r="F831" s="1"/>
      <c r="G831" s="1"/>
      <c r="H831" s="1"/>
      <c r="I831" s="1"/>
      <c r="M831" s="3"/>
      <c r="P831" s="4"/>
      <c r="Q831" s="1"/>
      <c r="V831" s="1"/>
      <c r="AA831" s="1"/>
      <c r="AF831" s="1"/>
    </row>
    <row r="832" spans="6:32" ht="14.25" customHeight="1">
      <c r="F832" s="1"/>
      <c r="G832" s="1"/>
      <c r="H832" s="1"/>
      <c r="I832" s="1"/>
      <c r="M832" s="3"/>
      <c r="P832" s="4"/>
      <c r="Q832" s="1"/>
      <c r="V832" s="1"/>
      <c r="AA832" s="1"/>
      <c r="AF832" s="1"/>
    </row>
    <row r="833" spans="6:32" ht="14.25" customHeight="1">
      <c r="F833" s="1"/>
      <c r="G833" s="1"/>
      <c r="H833" s="1"/>
      <c r="I833" s="1"/>
      <c r="M833" s="3"/>
      <c r="P833" s="4"/>
      <c r="Q833" s="1"/>
      <c r="V833" s="1"/>
      <c r="AA833" s="1"/>
      <c r="AF833" s="1"/>
    </row>
    <row r="834" spans="6:32" ht="14.25" customHeight="1">
      <c r="F834" s="1"/>
      <c r="G834" s="1"/>
      <c r="H834" s="1"/>
      <c r="I834" s="1"/>
      <c r="M834" s="3"/>
      <c r="P834" s="4"/>
      <c r="Q834" s="1"/>
      <c r="V834" s="1"/>
      <c r="AA834" s="1"/>
      <c r="AF834" s="1"/>
    </row>
    <row r="835" spans="6:32" ht="14.25" customHeight="1">
      <c r="F835" s="1"/>
      <c r="G835" s="1"/>
      <c r="H835" s="1"/>
      <c r="I835" s="1"/>
      <c r="M835" s="3"/>
      <c r="P835" s="4"/>
      <c r="Q835" s="1"/>
      <c r="V835" s="1"/>
      <c r="AA835" s="1"/>
      <c r="AF835" s="1"/>
    </row>
    <row r="836" spans="6:32" ht="14.25" customHeight="1">
      <c r="F836" s="1"/>
      <c r="G836" s="1"/>
      <c r="H836" s="1"/>
      <c r="I836" s="1"/>
      <c r="M836" s="3"/>
      <c r="P836" s="4"/>
      <c r="Q836" s="1"/>
      <c r="V836" s="1"/>
      <c r="AA836" s="1"/>
      <c r="AF836" s="1"/>
    </row>
    <row r="837" spans="6:32" ht="14.25" customHeight="1">
      <c r="F837" s="1"/>
      <c r="G837" s="1"/>
      <c r="H837" s="1"/>
      <c r="I837" s="1"/>
      <c r="M837" s="3"/>
      <c r="P837" s="4"/>
      <c r="Q837" s="1"/>
      <c r="V837" s="1"/>
      <c r="AA837" s="1"/>
      <c r="AF837" s="1"/>
    </row>
    <row r="838" spans="6:32" ht="14.25" customHeight="1">
      <c r="F838" s="1"/>
      <c r="G838" s="1"/>
      <c r="H838" s="1"/>
      <c r="I838" s="1"/>
      <c r="M838" s="3"/>
      <c r="P838" s="4"/>
      <c r="Q838" s="1"/>
      <c r="V838" s="1"/>
      <c r="AA838" s="1"/>
      <c r="AF838" s="1"/>
    </row>
    <row r="839" spans="6:32" ht="14.25" customHeight="1">
      <c r="F839" s="1"/>
      <c r="G839" s="1"/>
      <c r="H839" s="1"/>
      <c r="I839" s="1"/>
      <c r="M839" s="3"/>
      <c r="P839" s="4"/>
      <c r="Q839" s="1"/>
      <c r="V839" s="1"/>
      <c r="AA839" s="1"/>
      <c r="AF839" s="1"/>
    </row>
    <row r="840" spans="6:32" ht="14.25" customHeight="1">
      <c r="F840" s="1"/>
      <c r="G840" s="1"/>
      <c r="H840" s="1"/>
      <c r="I840" s="1"/>
      <c r="M840" s="3"/>
      <c r="P840" s="4"/>
      <c r="Q840" s="1"/>
      <c r="V840" s="1"/>
      <c r="AA840" s="1"/>
      <c r="AF840" s="1"/>
    </row>
    <row r="841" spans="6:32" ht="14.25" customHeight="1">
      <c r="F841" s="1"/>
      <c r="G841" s="1"/>
      <c r="H841" s="1"/>
      <c r="I841" s="1"/>
      <c r="M841" s="3"/>
      <c r="P841" s="4"/>
      <c r="Q841" s="1"/>
      <c r="V841" s="1"/>
      <c r="AA841" s="1"/>
      <c r="AF841" s="1"/>
    </row>
    <row r="842" spans="6:32" ht="14.25" customHeight="1">
      <c r="F842" s="1"/>
      <c r="G842" s="1"/>
      <c r="H842" s="1"/>
      <c r="I842" s="1"/>
      <c r="M842" s="3"/>
      <c r="P842" s="4"/>
      <c r="Q842" s="1"/>
      <c r="V842" s="1"/>
      <c r="AA842" s="1"/>
      <c r="AF842" s="1"/>
    </row>
    <row r="843" spans="6:32" ht="14.25" customHeight="1">
      <c r="F843" s="1"/>
      <c r="G843" s="1"/>
      <c r="H843" s="1"/>
      <c r="I843" s="1"/>
      <c r="M843" s="3"/>
      <c r="P843" s="4"/>
      <c r="Q843" s="1"/>
      <c r="V843" s="1"/>
      <c r="AA843" s="1"/>
      <c r="AF843" s="1"/>
    </row>
    <row r="844" spans="6:32" ht="14.25" customHeight="1">
      <c r="F844" s="1"/>
      <c r="G844" s="1"/>
      <c r="H844" s="1"/>
      <c r="I844" s="1"/>
      <c r="M844" s="3"/>
      <c r="P844" s="4"/>
      <c r="Q844" s="1"/>
      <c r="V844" s="1"/>
      <c r="AA844" s="1"/>
      <c r="AF844" s="1"/>
    </row>
    <row r="845" spans="6:32" ht="14.25" customHeight="1">
      <c r="F845" s="1"/>
      <c r="G845" s="1"/>
      <c r="H845" s="1"/>
      <c r="I845" s="1"/>
      <c r="M845" s="3"/>
      <c r="P845" s="4"/>
      <c r="Q845" s="1"/>
      <c r="V845" s="1"/>
      <c r="AA845" s="1"/>
      <c r="AF845" s="1"/>
    </row>
    <row r="846" spans="6:32" ht="14.25" customHeight="1">
      <c r="F846" s="1"/>
      <c r="G846" s="1"/>
      <c r="H846" s="1"/>
      <c r="I846" s="1"/>
      <c r="M846" s="3"/>
      <c r="P846" s="4"/>
      <c r="Q846" s="1"/>
      <c r="V846" s="1"/>
      <c r="AA846" s="1"/>
      <c r="AF846" s="1"/>
    </row>
    <row r="847" spans="6:32" ht="14.25" customHeight="1">
      <c r="F847" s="1"/>
      <c r="G847" s="1"/>
      <c r="H847" s="1"/>
      <c r="I847" s="1"/>
      <c r="M847" s="3"/>
      <c r="P847" s="4"/>
      <c r="Q847" s="1"/>
      <c r="V847" s="1"/>
      <c r="AA847" s="1"/>
      <c r="AF847" s="1"/>
    </row>
    <row r="848" spans="6:32" ht="14.25" customHeight="1">
      <c r="F848" s="1"/>
      <c r="G848" s="1"/>
      <c r="H848" s="1"/>
      <c r="I848" s="1"/>
      <c r="M848" s="3"/>
      <c r="P848" s="4"/>
      <c r="Q848" s="1"/>
      <c r="V848" s="1"/>
      <c r="AA848" s="1"/>
      <c r="AF848" s="1"/>
    </row>
    <row r="849" spans="6:32" ht="14.25" customHeight="1">
      <c r="F849" s="1"/>
      <c r="G849" s="1"/>
      <c r="H849" s="1"/>
      <c r="I849" s="1"/>
      <c r="M849" s="3"/>
      <c r="P849" s="4"/>
      <c r="Q849" s="1"/>
      <c r="V849" s="1"/>
      <c r="AA849" s="1"/>
      <c r="AF849" s="1"/>
    </row>
    <row r="850" spans="6:32" ht="14.25" customHeight="1">
      <c r="F850" s="1"/>
      <c r="G850" s="1"/>
      <c r="H850" s="1"/>
      <c r="I850" s="1"/>
      <c r="M850" s="3"/>
      <c r="P850" s="4"/>
      <c r="Q850" s="1"/>
      <c r="V850" s="1"/>
      <c r="AA850" s="1"/>
      <c r="AF850" s="1"/>
    </row>
    <row r="851" spans="6:32" ht="14.25" customHeight="1">
      <c r="F851" s="1"/>
      <c r="G851" s="1"/>
      <c r="H851" s="1"/>
      <c r="I851" s="1"/>
      <c r="M851" s="3"/>
      <c r="P851" s="4"/>
      <c r="Q851" s="1"/>
      <c r="V851" s="1"/>
      <c r="AA851" s="1"/>
      <c r="AF851" s="1"/>
    </row>
    <row r="852" spans="6:32" ht="14.25" customHeight="1">
      <c r="F852" s="1"/>
      <c r="G852" s="1"/>
      <c r="H852" s="1"/>
      <c r="I852" s="1"/>
      <c r="M852" s="3"/>
      <c r="P852" s="4"/>
      <c r="Q852" s="1"/>
      <c r="V852" s="1"/>
      <c r="AA852" s="1"/>
      <c r="AF852" s="1"/>
    </row>
    <row r="853" spans="6:32" ht="14.25" customHeight="1">
      <c r="F853" s="1"/>
      <c r="G853" s="1"/>
      <c r="H853" s="1"/>
      <c r="I853" s="1"/>
      <c r="M853" s="3"/>
      <c r="P853" s="4"/>
      <c r="Q853" s="1"/>
      <c r="V853" s="1"/>
      <c r="AA853" s="1"/>
      <c r="AF853" s="1"/>
    </row>
    <row r="854" spans="6:32" ht="14.25" customHeight="1">
      <c r="F854" s="1"/>
      <c r="G854" s="1"/>
      <c r="H854" s="1"/>
      <c r="I854" s="1"/>
      <c r="M854" s="3"/>
      <c r="P854" s="4"/>
      <c r="Q854" s="1"/>
      <c r="V854" s="1"/>
      <c r="AA854" s="1"/>
      <c r="AF854" s="1"/>
    </row>
    <row r="855" spans="6:32" ht="14.25" customHeight="1">
      <c r="F855" s="1"/>
      <c r="G855" s="1"/>
      <c r="H855" s="1"/>
      <c r="I855" s="1"/>
      <c r="M855" s="3"/>
      <c r="P855" s="4"/>
      <c r="Q855" s="1"/>
      <c r="V855" s="1"/>
      <c r="AA855" s="1"/>
      <c r="AF855" s="1"/>
    </row>
    <row r="856" spans="6:32" ht="14.25" customHeight="1">
      <c r="F856" s="1"/>
      <c r="G856" s="1"/>
      <c r="H856" s="1"/>
      <c r="I856" s="1"/>
      <c r="M856" s="3"/>
      <c r="P856" s="4"/>
      <c r="Q856" s="1"/>
      <c r="V856" s="1"/>
      <c r="AA856" s="1"/>
      <c r="AF856" s="1"/>
    </row>
    <row r="857" spans="6:32" ht="14.25" customHeight="1">
      <c r="F857" s="1"/>
      <c r="G857" s="1"/>
      <c r="H857" s="1"/>
      <c r="I857" s="1"/>
      <c r="M857" s="3"/>
      <c r="P857" s="4"/>
      <c r="Q857" s="1"/>
      <c r="V857" s="1"/>
      <c r="AA857" s="1"/>
      <c r="AF857" s="1"/>
    </row>
    <row r="858" spans="6:32" ht="14.25" customHeight="1">
      <c r="F858" s="1"/>
      <c r="G858" s="1"/>
      <c r="H858" s="1"/>
      <c r="I858" s="1"/>
      <c r="M858" s="3"/>
      <c r="P858" s="4"/>
      <c r="Q858" s="1"/>
      <c r="V858" s="1"/>
      <c r="AA858" s="1"/>
      <c r="AF858" s="1"/>
    </row>
    <row r="859" spans="6:32" ht="14.25" customHeight="1">
      <c r="F859" s="1"/>
      <c r="G859" s="1"/>
      <c r="H859" s="1"/>
      <c r="I859" s="1"/>
      <c r="M859" s="3"/>
      <c r="P859" s="4"/>
      <c r="Q859" s="1"/>
      <c r="V859" s="1"/>
      <c r="AA859" s="1"/>
      <c r="AF859" s="1"/>
    </row>
    <row r="860" spans="6:32" ht="14.25" customHeight="1">
      <c r="F860" s="1"/>
      <c r="G860" s="1"/>
      <c r="H860" s="1"/>
      <c r="I860" s="1"/>
      <c r="M860" s="3"/>
      <c r="P860" s="4"/>
      <c r="Q860" s="1"/>
      <c r="V860" s="1"/>
      <c r="AA860" s="1"/>
      <c r="AF860" s="1"/>
    </row>
    <row r="861" spans="6:32" ht="14.25" customHeight="1">
      <c r="F861" s="1"/>
      <c r="G861" s="1"/>
      <c r="H861" s="1"/>
      <c r="I861" s="1"/>
      <c r="M861" s="3"/>
      <c r="P861" s="4"/>
      <c r="Q861" s="1"/>
      <c r="V861" s="1"/>
      <c r="AA861" s="1"/>
      <c r="AF861" s="1"/>
    </row>
    <row r="862" spans="6:32" ht="14.25" customHeight="1">
      <c r="F862" s="1"/>
      <c r="G862" s="1"/>
      <c r="H862" s="1"/>
      <c r="I862" s="1"/>
      <c r="M862" s="3"/>
      <c r="P862" s="4"/>
      <c r="Q862" s="1"/>
      <c r="V862" s="1"/>
      <c r="AA862" s="1"/>
      <c r="AF862" s="1"/>
    </row>
    <row r="863" spans="6:32" ht="14.25" customHeight="1">
      <c r="F863" s="1"/>
      <c r="G863" s="1"/>
      <c r="H863" s="1"/>
      <c r="I863" s="1"/>
      <c r="M863" s="3"/>
      <c r="P863" s="4"/>
      <c r="Q863" s="1"/>
      <c r="V863" s="1"/>
      <c r="AA863" s="1"/>
      <c r="AF863" s="1"/>
    </row>
    <row r="864" spans="6:32" ht="14.25" customHeight="1">
      <c r="F864" s="1"/>
      <c r="G864" s="1"/>
      <c r="H864" s="1"/>
      <c r="I864" s="1"/>
      <c r="M864" s="3"/>
      <c r="P864" s="4"/>
      <c r="Q864" s="1"/>
      <c r="V864" s="1"/>
      <c r="AA864" s="1"/>
      <c r="AF864" s="1"/>
    </row>
    <row r="865" spans="6:32" ht="14.25" customHeight="1">
      <c r="F865" s="1"/>
      <c r="G865" s="1"/>
      <c r="H865" s="1"/>
      <c r="I865" s="1"/>
      <c r="M865" s="3"/>
      <c r="P865" s="4"/>
      <c r="Q865" s="1"/>
      <c r="V865" s="1"/>
      <c r="AA865" s="1"/>
      <c r="AF865" s="1"/>
    </row>
    <row r="866" spans="6:32" ht="14.25" customHeight="1">
      <c r="F866" s="1"/>
      <c r="G866" s="1"/>
      <c r="H866" s="1"/>
      <c r="I866" s="1"/>
      <c r="M866" s="3"/>
      <c r="P866" s="4"/>
      <c r="Q866" s="1"/>
      <c r="V866" s="1"/>
      <c r="AA866" s="1"/>
      <c r="AF866" s="1"/>
    </row>
    <row r="867" spans="6:32" ht="14.25" customHeight="1">
      <c r="F867" s="1"/>
      <c r="G867" s="1"/>
      <c r="H867" s="1"/>
      <c r="I867" s="1"/>
      <c r="M867" s="3"/>
      <c r="P867" s="4"/>
      <c r="Q867" s="1"/>
      <c r="V867" s="1"/>
      <c r="AA867" s="1"/>
      <c r="AF867" s="1"/>
    </row>
    <row r="868" spans="6:32" ht="14.25" customHeight="1">
      <c r="F868" s="1"/>
      <c r="G868" s="1"/>
      <c r="H868" s="1"/>
      <c r="I868" s="1"/>
      <c r="M868" s="3"/>
      <c r="P868" s="4"/>
      <c r="Q868" s="1"/>
      <c r="V868" s="1"/>
      <c r="AA868" s="1"/>
      <c r="AF868" s="1"/>
    </row>
    <row r="869" spans="6:32" ht="14.25" customHeight="1">
      <c r="F869" s="1"/>
      <c r="G869" s="1"/>
      <c r="H869" s="1"/>
      <c r="I869" s="1"/>
      <c r="M869" s="3"/>
      <c r="P869" s="4"/>
      <c r="Q869" s="1"/>
      <c r="V869" s="1"/>
      <c r="AA869" s="1"/>
      <c r="AF869" s="1"/>
    </row>
    <row r="870" spans="6:32" ht="14.25" customHeight="1">
      <c r="F870" s="1"/>
      <c r="G870" s="1"/>
      <c r="H870" s="1"/>
      <c r="I870" s="1"/>
      <c r="M870" s="3"/>
      <c r="P870" s="4"/>
      <c r="Q870" s="1"/>
      <c r="V870" s="1"/>
      <c r="AA870" s="1"/>
      <c r="AF870" s="1"/>
    </row>
    <row r="871" spans="6:32" ht="14.25" customHeight="1">
      <c r="F871" s="1"/>
      <c r="G871" s="1"/>
      <c r="H871" s="1"/>
      <c r="I871" s="1"/>
      <c r="M871" s="3"/>
      <c r="P871" s="4"/>
      <c r="Q871" s="1"/>
      <c r="V871" s="1"/>
      <c r="AA871" s="1"/>
      <c r="AF871" s="1"/>
    </row>
    <row r="872" spans="6:32" ht="14.25" customHeight="1">
      <c r="F872" s="1"/>
      <c r="G872" s="1"/>
      <c r="H872" s="1"/>
      <c r="I872" s="1"/>
      <c r="M872" s="3"/>
      <c r="P872" s="4"/>
      <c r="Q872" s="1"/>
      <c r="V872" s="1"/>
      <c r="AA872" s="1"/>
      <c r="AF872" s="1"/>
    </row>
    <row r="873" spans="6:32" ht="14.25" customHeight="1">
      <c r="F873" s="1"/>
      <c r="G873" s="1"/>
      <c r="H873" s="1"/>
      <c r="I873" s="1"/>
      <c r="M873" s="3"/>
      <c r="P873" s="4"/>
      <c r="Q873" s="1"/>
      <c r="V873" s="1"/>
      <c r="AA873" s="1"/>
      <c r="AF873" s="1"/>
    </row>
    <row r="874" spans="6:32" ht="14.25" customHeight="1">
      <c r="F874" s="1"/>
      <c r="G874" s="1"/>
      <c r="H874" s="1"/>
      <c r="I874" s="1"/>
      <c r="M874" s="3"/>
      <c r="P874" s="4"/>
      <c r="Q874" s="1"/>
      <c r="V874" s="1"/>
      <c r="AA874" s="1"/>
      <c r="AF874" s="1"/>
    </row>
    <row r="875" spans="6:32" ht="14.25" customHeight="1">
      <c r="F875" s="1"/>
      <c r="G875" s="1"/>
      <c r="H875" s="1"/>
      <c r="I875" s="1"/>
      <c r="M875" s="3"/>
      <c r="P875" s="4"/>
      <c r="Q875" s="1"/>
      <c r="V875" s="1"/>
      <c r="AA875" s="1"/>
      <c r="AF875" s="1"/>
    </row>
    <row r="876" spans="6:32" ht="14.25" customHeight="1">
      <c r="F876" s="1"/>
      <c r="G876" s="1"/>
      <c r="H876" s="1"/>
      <c r="I876" s="1"/>
      <c r="M876" s="3"/>
      <c r="P876" s="4"/>
      <c r="Q876" s="1"/>
      <c r="V876" s="1"/>
      <c r="AA876" s="1"/>
      <c r="AF876" s="1"/>
    </row>
    <row r="877" spans="6:32" ht="14.25" customHeight="1">
      <c r="F877" s="1"/>
      <c r="G877" s="1"/>
      <c r="H877" s="1"/>
      <c r="I877" s="1"/>
      <c r="M877" s="3"/>
      <c r="P877" s="4"/>
      <c r="Q877" s="1"/>
      <c r="V877" s="1"/>
      <c r="AA877" s="1"/>
      <c r="AF877" s="1"/>
    </row>
    <row r="878" spans="6:32" ht="14.25" customHeight="1">
      <c r="F878" s="1"/>
      <c r="G878" s="1"/>
      <c r="H878" s="1"/>
      <c r="I878" s="1"/>
      <c r="M878" s="3"/>
      <c r="P878" s="4"/>
      <c r="Q878" s="1"/>
      <c r="V878" s="1"/>
      <c r="AA878" s="1"/>
      <c r="AF878" s="1"/>
    </row>
    <row r="879" spans="6:32" ht="14.25" customHeight="1">
      <c r="F879" s="1"/>
      <c r="G879" s="1"/>
      <c r="H879" s="1"/>
      <c r="I879" s="1"/>
      <c r="M879" s="3"/>
      <c r="P879" s="4"/>
      <c r="Q879" s="1"/>
      <c r="V879" s="1"/>
      <c r="AA879" s="1"/>
      <c r="AF879" s="1"/>
    </row>
    <row r="880" spans="6:32" ht="14.25" customHeight="1">
      <c r="F880" s="1"/>
      <c r="G880" s="1"/>
      <c r="H880" s="1"/>
      <c r="I880" s="1"/>
      <c r="M880" s="3"/>
      <c r="P880" s="4"/>
      <c r="Q880" s="1"/>
      <c r="V880" s="1"/>
      <c r="AA880" s="1"/>
      <c r="AF880" s="1"/>
    </row>
    <row r="881" spans="6:32" ht="14.25" customHeight="1">
      <c r="F881" s="1"/>
      <c r="G881" s="1"/>
      <c r="H881" s="1"/>
      <c r="I881" s="1"/>
      <c r="M881" s="3"/>
      <c r="P881" s="4"/>
      <c r="Q881" s="1"/>
      <c r="V881" s="1"/>
      <c r="AA881" s="1"/>
      <c r="AF881" s="1"/>
    </row>
    <row r="882" spans="6:32" ht="14.25" customHeight="1">
      <c r="F882" s="1"/>
      <c r="G882" s="1"/>
      <c r="H882" s="1"/>
      <c r="I882" s="1"/>
      <c r="M882" s="3"/>
      <c r="P882" s="4"/>
      <c r="Q882" s="1"/>
      <c r="V882" s="1"/>
      <c r="AA882" s="1"/>
      <c r="AF882" s="1"/>
    </row>
    <row r="883" spans="6:32" ht="14.25" customHeight="1">
      <c r="F883" s="1"/>
      <c r="G883" s="1"/>
      <c r="H883" s="1"/>
      <c r="I883" s="1"/>
      <c r="M883" s="3"/>
      <c r="P883" s="4"/>
      <c r="Q883" s="1"/>
      <c r="V883" s="1"/>
      <c r="AA883" s="1"/>
      <c r="AF883" s="1"/>
    </row>
    <row r="884" spans="6:32" ht="14.25" customHeight="1">
      <c r="F884" s="1"/>
      <c r="G884" s="1"/>
      <c r="H884" s="1"/>
      <c r="I884" s="1"/>
      <c r="M884" s="3"/>
      <c r="P884" s="4"/>
      <c r="Q884" s="1"/>
      <c r="V884" s="1"/>
      <c r="AA884" s="1"/>
      <c r="AF884" s="1"/>
    </row>
    <row r="885" spans="6:32" ht="14.25" customHeight="1">
      <c r="F885" s="1"/>
      <c r="G885" s="1"/>
      <c r="H885" s="1"/>
      <c r="I885" s="1"/>
      <c r="M885" s="3"/>
      <c r="P885" s="4"/>
      <c r="Q885" s="1"/>
      <c r="V885" s="1"/>
      <c r="AA885" s="1"/>
      <c r="AF885" s="1"/>
    </row>
    <row r="886" spans="6:32" ht="14.25" customHeight="1">
      <c r="F886" s="1"/>
      <c r="G886" s="1"/>
      <c r="H886" s="1"/>
      <c r="I886" s="1"/>
      <c r="M886" s="3"/>
      <c r="P886" s="4"/>
      <c r="Q886" s="1"/>
      <c r="V886" s="1"/>
      <c r="AA886" s="1"/>
      <c r="AF886" s="1"/>
    </row>
    <row r="887" spans="6:32" ht="14.25" customHeight="1">
      <c r="F887" s="1"/>
      <c r="G887" s="1"/>
      <c r="H887" s="1"/>
      <c r="I887" s="1"/>
      <c r="M887" s="3"/>
      <c r="P887" s="4"/>
      <c r="Q887" s="1"/>
      <c r="V887" s="1"/>
      <c r="AA887" s="1"/>
      <c r="AF887" s="1"/>
    </row>
    <row r="888" spans="6:32" ht="14.25" customHeight="1">
      <c r="F888" s="1"/>
      <c r="G888" s="1"/>
      <c r="H888" s="1"/>
      <c r="I888" s="1"/>
      <c r="M888" s="3"/>
      <c r="P888" s="4"/>
      <c r="Q888" s="1"/>
      <c r="V888" s="1"/>
      <c r="AA888" s="1"/>
      <c r="AF888" s="1"/>
    </row>
    <row r="889" spans="6:32" ht="14.25" customHeight="1">
      <c r="F889" s="1"/>
      <c r="G889" s="1"/>
      <c r="H889" s="1"/>
      <c r="I889" s="1"/>
      <c r="M889" s="3"/>
      <c r="P889" s="4"/>
      <c r="Q889" s="1"/>
      <c r="V889" s="1"/>
      <c r="AA889" s="1"/>
      <c r="AF889" s="1"/>
    </row>
    <row r="890" spans="6:32" ht="14.25" customHeight="1">
      <c r="F890" s="1"/>
      <c r="G890" s="1"/>
      <c r="H890" s="1"/>
      <c r="I890" s="1"/>
      <c r="M890" s="3"/>
      <c r="P890" s="4"/>
      <c r="Q890" s="1"/>
      <c r="V890" s="1"/>
      <c r="AA890" s="1"/>
      <c r="AF890" s="1"/>
    </row>
    <row r="891" spans="6:32" ht="14.25" customHeight="1">
      <c r="F891" s="1"/>
      <c r="G891" s="1"/>
      <c r="H891" s="1"/>
      <c r="I891" s="1"/>
      <c r="M891" s="3"/>
      <c r="P891" s="4"/>
      <c r="Q891" s="1"/>
      <c r="V891" s="1"/>
      <c r="AA891" s="1"/>
      <c r="AF891" s="1"/>
    </row>
    <row r="892" spans="6:32" ht="14.25" customHeight="1">
      <c r="F892" s="1"/>
      <c r="G892" s="1"/>
      <c r="H892" s="1"/>
      <c r="I892" s="1"/>
      <c r="M892" s="3"/>
      <c r="P892" s="4"/>
      <c r="Q892" s="1"/>
      <c r="V892" s="1"/>
      <c r="AA892" s="1"/>
      <c r="AF892" s="1"/>
    </row>
    <row r="893" spans="6:32" ht="14.25" customHeight="1">
      <c r="F893" s="1"/>
      <c r="G893" s="1"/>
      <c r="H893" s="1"/>
      <c r="I893" s="1"/>
      <c r="M893" s="3"/>
      <c r="P893" s="4"/>
      <c r="Q893" s="1"/>
      <c r="V893" s="1"/>
      <c r="AA893" s="1"/>
      <c r="AF893" s="1"/>
    </row>
    <row r="894" spans="6:32" ht="14.25" customHeight="1">
      <c r="F894" s="1"/>
      <c r="G894" s="1"/>
      <c r="H894" s="1"/>
      <c r="I894" s="1"/>
      <c r="M894" s="3"/>
      <c r="P894" s="4"/>
      <c r="Q894" s="1"/>
      <c r="V894" s="1"/>
      <c r="AA894" s="1"/>
      <c r="AF894" s="1"/>
    </row>
    <row r="895" spans="6:32" ht="14.25" customHeight="1">
      <c r="F895" s="1"/>
      <c r="G895" s="1"/>
      <c r="H895" s="1"/>
      <c r="I895" s="1"/>
      <c r="M895" s="3"/>
      <c r="P895" s="4"/>
      <c r="Q895" s="1"/>
      <c r="V895" s="1"/>
      <c r="AA895" s="1"/>
      <c r="AF895" s="1"/>
    </row>
    <row r="896" spans="6:32" ht="14.25" customHeight="1">
      <c r="F896" s="1"/>
      <c r="G896" s="1"/>
      <c r="H896" s="1"/>
      <c r="I896" s="1"/>
      <c r="M896" s="3"/>
      <c r="P896" s="4"/>
      <c r="Q896" s="1"/>
      <c r="V896" s="1"/>
      <c r="AA896" s="1"/>
      <c r="AF896" s="1"/>
    </row>
    <row r="897" spans="6:32" ht="14.25" customHeight="1">
      <c r="F897" s="1"/>
      <c r="G897" s="1"/>
      <c r="H897" s="1"/>
      <c r="I897" s="1"/>
      <c r="M897" s="3"/>
      <c r="P897" s="4"/>
      <c r="Q897" s="1"/>
      <c r="V897" s="1"/>
      <c r="AA897" s="1"/>
      <c r="AF897" s="1"/>
    </row>
    <row r="898" spans="6:32" ht="14.25" customHeight="1">
      <c r="F898" s="1"/>
      <c r="G898" s="1"/>
      <c r="H898" s="1"/>
      <c r="I898" s="1"/>
      <c r="M898" s="3"/>
      <c r="P898" s="4"/>
      <c r="Q898" s="1"/>
      <c r="V898" s="1"/>
      <c r="AA898" s="1"/>
      <c r="AF898" s="1"/>
    </row>
    <row r="899" spans="6:32" ht="14.25" customHeight="1">
      <c r="F899" s="1"/>
      <c r="G899" s="1"/>
      <c r="H899" s="1"/>
      <c r="I899" s="1"/>
      <c r="M899" s="3"/>
      <c r="P899" s="4"/>
      <c r="Q899" s="1"/>
      <c r="V899" s="1"/>
      <c r="AA899" s="1"/>
      <c r="AF899" s="1"/>
    </row>
    <row r="900" spans="6:32" ht="14.25" customHeight="1">
      <c r="F900" s="1"/>
      <c r="G900" s="1"/>
      <c r="H900" s="1"/>
      <c r="I900" s="1"/>
      <c r="M900" s="3"/>
      <c r="P900" s="4"/>
      <c r="Q900" s="1"/>
      <c r="V900" s="1"/>
      <c r="AA900" s="1"/>
      <c r="AF900" s="1"/>
    </row>
    <row r="901" spans="6:32" ht="14.25" customHeight="1">
      <c r="F901" s="1"/>
      <c r="G901" s="1"/>
      <c r="H901" s="1"/>
      <c r="I901" s="1"/>
      <c r="M901" s="3"/>
      <c r="P901" s="4"/>
      <c r="Q901" s="1"/>
      <c r="V901" s="1"/>
      <c r="AA901" s="1"/>
      <c r="AF901" s="1"/>
    </row>
    <row r="902" spans="6:32" ht="14.25" customHeight="1">
      <c r="F902" s="1"/>
      <c r="G902" s="1"/>
      <c r="H902" s="1"/>
      <c r="I902" s="1"/>
      <c r="M902" s="3"/>
      <c r="P902" s="4"/>
      <c r="Q902" s="1"/>
      <c r="V902" s="1"/>
      <c r="AA902" s="1"/>
      <c r="AF902" s="1"/>
    </row>
    <row r="903" spans="6:32" ht="14.25" customHeight="1">
      <c r="F903" s="1"/>
      <c r="G903" s="1"/>
      <c r="H903" s="1"/>
      <c r="I903" s="1"/>
      <c r="M903" s="3"/>
      <c r="P903" s="4"/>
      <c r="Q903" s="1"/>
      <c r="V903" s="1"/>
      <c r="AA903" s="1"/>
      <c r="AF903" s="1"/>
    </row>
    <row r="904" spans="6:32" ht="14.25" customHeight="1">
      <c r="F904" s="1"/>
      <c r="G904" s="1"/>
      <c r="H904" s="1"/>
      <c r="I904" s="1"/>
      <c r="M904" s="3"/>
      <c r="P904" s="4"/>
      <c r="Q904" s="1"/>
      <c r="V904" s="1"/>
      <c r="AA904" s="1"/>
      <c r="AF904" s="1"/>
    </row>
    <row r="905" spans="6:32" ht="14.25" customHeight="1">
      <c r="F905" s="1"/>
      <c r="G905" s="1"/>
      <c r="H905" s="1"/>
      <c r="I905" s="1"/>
      <c r="M905" s="3"/>
      <c r="P905" s="4"/>
      <c r="Q905" s="1"/>
      <c r="V905" s="1"/>
      <c r="AA905" s="1"/>
      <c r="AF905" s="1"/>
    </row>
    <row r="906" spans="6:32" ht="14.25" customHeight="1">
      <c r="F906" s="1"/>
      <c r="G906" s="1"/>
      <c r="H906" s="1"/>
      <c r="I906" s="1"/>
      <c r="M906" s="3"/>
      <c r="P906" s="4"/>
      <c r="Q906" s="1"/>
      <c r="V906" s="1"/>
      <c r="AA906" s="1"/>
      <c r="AF906" s="1"/>
    </row>
    <row r="907" spans="6:32" ht="14.25" customHeight="1">
      <c r="F907" s="1"/>
      <c r="G907" s="1"/>
      <c r="H907" s="1"/>
      <c r="I907" s="1"/>
      <c r="M907" s="3"/>
      <c r="P907" s="4"/>
      <c r="Q907" s="1"/>
      <c r="V907" s="1"/>
      <c r="AA907" s="1"/>
      <c r="AF907" s="1"/>
    </row>
    <row r="908" spans="6:32" ht="14.25" customHeight="1">
      <c r="F908" s="1"/>
      <c r="G908" s="1"/>
      <c r="H908" s="1"/>
      <c r="I908" s="1"/>
      <c r="M908" s="3"/>
      <c r="P908" s="4"/>
      <c r="Q908" s="1"/>
      <c r="V908" s="1"/>
      <c r="AA908" s="1"/>
      <c r="AF908" s="1"/>
    </row>
    <row r="909" spans="6:32" ht="14.25" customHeight="1">
      <c r="F909" s="1"/>
      <c r="G909" s="1"/>
      <c r="H909" s="1"/>
      <c r="I909" s="1"/>
      <c r="M909" s="3"/>
      <c r="P909" s="4"/>
      <c r="Q909" s="1"/>
      <c r="V909" s="1"/>
      <c r="AA909" s="1"/>
      <c r="AF909" s="1"/>
    </row>
    <row r="910" spans="6:32" ht="14.25" customHeight="1">
      <c r="F910" s="1"/>
      <c r="G910" s="1"/>
      <c r="H910" s="1"/>
      <c r="I910" s="1"/>
      <c r="M910" s="3"/>
      <c r="P910" s="4"/>
      <c r="Q910" s="1"/>
      <c r="V910" s="1"/>
      <c r="AA910" s="1"/>
      <c r="AF910" s="1"/>
    </row>
    <row r="911" spans="6:32" ht="14.25" customHeight="1">
      <c r="F911" s="1"/>
      <c r="G911" s="1"/>
      <c r="H911" s="1"/>
      <c r="I911" s="1"/>
      <c r="M911" s="3"/>
      <c r="P911" s="4"/>
      <c r="Q911" s="1"/>
      <c r="V911" s="1"/>
      <c r="AA911" s="1"/>
      <c r="AF911" s="1"/>
    </row>
    <row r="912" spans="6:32" ht="14.25" customHeight="1">
      <c r="F912" s="1"/>
      <c r="G912" s="1"/>
      <c r="H912" s="1"/>
      <c r="I912" s="1"/>
      <c r="M912" s="3"/>
      <c r="P912" s="4"/>
      <c r="Q912" s="1"/>
      <c r="V912" s="1"/>
      <c r="AA912" s="1"/>
      <c r="AF912" s="1"/>
    </row>
    <row r="913" spans="6:32" ht="14.25" customHeight="1">
      <c r="F913" s="1"/>
      <c r="G913" s="1"/>
      <c r="H913" s="1"/>
      <c r="I913" s="1"/>
      <c r="M913" s="3"/>
      <c r="P913" s="4"/>
      <c r="Q913" s="1"/>
      <c r="V913" s="1"/>
      <c r="AA913" s="1"/>
      <c r="AF913" s="1"/>
    </row>
    <row r="914" spans="6:32" ht="14.25" customHeight="1">
      <c r="F914" s="1"/>
      <c r="G914" s="1"/>
      <c r="H914" s="1"/>
      <c r="I914" s="1"/>
      <c r="M914" s="3"/>
      <c r="P914" s="4"/>
      <c r="Q914" s="1"/>
      <c r="V914" s="1"/>
      <c r="AA914" s="1"/>
      <c r="AF914" s="1"/>
    </row>
    <row r="915" spans="6:32" ht="14.25" customHeight="1">
      <c r="F915" s="1"/>
      <c r="G915" s="1"/>
      <c r="H915" s="1"/>
      <c r="I915" s="1"/>
      <c r="M915" s="3"/>
      <c r="P915" s="4"/>
      <c r="Q915" s="1"/>
      <c r="V915" s="1"/>
      <c r="AA915" s="1"/>
      <c r="AF915" s="1"/>
    </row>
    <row r="916" spans="6:32" ht="14.25" customHeight="1">
      <c r="F916" s="1"/>
      <c r="G916" s="1"/>
      <c r="H916" s="1"/>
      <c r="I916" s="1"/>
      <c r="M916" s="3"/>
      <c r="P916" s="4"/>
      <c r="Q916" s="1"/>
      <c r="V916" s="1"/>
      <c r="AA916" s="1"/>
      <c r="AF916" s="1"/>
    </row>
    <row r="917" spans="6:32" ht="14.25" customHeight="1">
      <c r="F917" s="1"/>
      <c r="G917" s="1"/>
      <c r="H917" s="1"/>
      <c r="I917" s="1"/>
      <c r="M917" s="3"/>
      <c r="P917" s="4"/>
      <c r="Q917" s="1"/>
      <c r="V917" s="1"/>
      <c r="AA917" s="1"/>
      <c r="AF917" s="1"/>
    </row>
    <row r="918" spans="6:32" ht="14.25" customHeight="1">
      <c r="F918" s="1"/>
      <c r="G918" s="1"/>
      <c r="H918" s="1"/>
      <c r="I918" s="1"/>
      <c r="M918" s="3"/>
      <c r="P918" s="4"/>
      <c r="Q918" s="1"/>
      <c r="V918" s="1"/>
      <c r="AA918" s="1"/>
      <c r="AF918" s="1"/>
    </row>
    <row r="919" spans="6:32" ht="14.25" customHeight="1">
      <c r="F919" s="1"/>
      <c r="G919" s="1"/>
      <c r="H919" s="1"/>
      <c r="I919" s="1"/>
      <c r="M919" s="3"/>
      <c r="P919" s="4"/>
      <c r="Q919" s="1"/>
      <c r="V919" s="1"/>
      <c r="AA919" s="1"/>
      <c r="AF919" s="1"/>
    </row>
    <row r="920" spans="6:32" ht="14.25" customHeight="1">
      <c r="F920" s="1"/>
      <c r="G920" s="1"/>
      <c r="H920" s="1"/>
      <c r="I920" s="1"/>
      <c r="M920" s="3"/>
      <c r="P920" s="4"/>
      <c r="Q920" s="1"/>
      <c r="V920" s="1"/>
      <c r="AA920" s="1"/>
      <c r="AF920" s="1"/>
    </row>
    <row r="921" spans="6:32" ht="14.25" customHeight="1">
      <c r="F921" s="1"/>
      <c r="G921" s="1"/>
      <c r="H921" s="1"/>
      <c r="I921" s="1"/>
      <c r="M921" s="3"/>
      <c r="P921" s="4"/>
      <c r="Q921" s="1"/>
      <c r="V921" s="1"/>
      <c r="AA921" s="1"/>
      <c r="AF921" s="1"/>
    </row>
    <row r="922" spans="6:32" ht="14.25" customHeight="1">
      <c r="F922" s="1"/>
      <c r="G922" s="1"/>
      <c r="H922" s="1"/>
      <c r="I922" s="1"/>
      <c r="M922" s="3"/>
      <c r="P922" s="4"/>
      <c r="Q922" s="1"/>
      <c r="V922" s="1"/>
      <c r="AA922" s="1"/>
      <c r="AF922" s="1"/>
    </row>
    <row r="923" spans="6:32" ht="14.25" customHeight="1">
      <c r="F923" s="1"/>
      <c r="G923" s="1"/>
      <c r="H923" s="1"/>
      <c r="I923" s="1"/>
      <c r="M923" s="3"/>
      <c r="P923" s="4"/>
      <c r="Q923" s="1"/>
      <c r="V923" s="1"/>
      <c r="AA923" s="1"/>
      <c r="AF923" s="1"/>
    </row>
    <row r="924" spans="6:32" ht="14.25" customHeight="1">
      <c r="F924" s="1"/>
      <c r="G924" s="1"/>
      <c r="H924" s="1"/>
      <c r="I924" s="1"/>
      <c r="M924" s="3"/>
      <c r="P924" s="4"/>
      <c r="Q924" s="1"/>
      <c r="V924" s="1"/>
      <c r="AA924" s="1"/>
      <c r="AF924" s="1"/>
    </row>
    <row r="925" spans="6:32" ht="14.25" customHeight="1">
      <c r="F925" s="1"/>
      <c r="G925" s="1"/>
      <c r="H925" s="1"/>
      <c r="I925" s="1"/>
      <c r="M925" s="3"/>
      <c r="P925" s="4"/>
      <c r="Q925" s="1"/>
      <c r="V925" s="1"/>
      <c r="AA925" s="1"/>
      <c r="AF925" s="1"/>
    </row>
    <row r="926" spans="6:32" ht="14.25" customHeight="1">
      <c r="F926" s="1"/>
      <c r="G926" s="1"/>
      <c r="H926" s="1"/>
      <c r="I926" s="1"/>
      <c r="M926" s="3"/>
      <c r="P926" s="4"/>
      <c r="Q926" s="1"/>
      <c r="V926" s="1"/>
      <c r="AA926" s="1"/>
      <c r="AF926" s="1"/>
    </row>
    <row r="927" spans="6:32" ht="14.25" customHeight="1">
      <c r="F927" s="1"/>
      <c r="G927" s="1"/>
      <c r="H927" s="1"/>
      <c r="I927" s="1"/>
      <c r="M927" s="3"/>
      <c r="P927" s="4"/>
      <c r="Q927" s="1"/>
      <c r="V927" s="1"/>
      <c r="AA927" s="1"/>
      <c r="AF927" s="1"/>
    </row>
    <row r="928" spans="6:32" ht="14.25" customHeight="1">
      <c r="F928" s="1"/>
      <c r="G928" s="1"/>
      <c r="H928" s="1"/>
      <c r="I928" s="1"/>
      <c r="M928" s="3"/>
      <c r="P928" s="4"/>
      <c r="Q928" s="1"/>
      <c r="V928" s="1"/>
      <c r="AA928" s="1"/>
      <c r="AF928" s="1"/>
    </row>
    <row r="929" spans="6:32" ht="14.25" customHeight="1">
      <c r="F929" s="1"/>
      <c r="G929" s="1"/>
      <c r="H929" s="1"/>
      <c r="I929" s="1"/>
      <c r="M929" s="3"/>
      <c r="P929" s="4"/>
      <c r="Q929" s="1"/>
      <c r="V929" s="1"/>
      <c r="AA929" s="1"/>
      <c r="AF929" s="1"/>
    </row>
    <row r="930" spans="6:32" ht="14.25" customHeight="1">
      <c r="F930" s="1"/>
      <c r="G930" s="1"/>
      <c r="H930" s="1"/>
      <c r="I930" s="1"/>
      <c r="M930" s="3"/>
      <c r="P930" s="4"/>
      <c r="Q930" s="1"/>
      <c r="V930" s="1"/>
      <c r="AA930" s="1"/>
      <c r="AF930" s="1"/>
    </row>
    <row r="931" spans="6:32" ht="14.25" customHeight="1">
      <c r="F931" s="1"/>
      <c r="G931" s="1"/>
      <c r="H931" s="1"/>
      <c r="I931" s="1"/>
      <c r="M931" s="3"/>
      <c r="P931" s="4"/>
      <c r="Q931" s="1"/>
      <c r="V931" s="1"/>
      <c r="AA931" s="1"/>
      <c r="AF931" s="1"/>
    </row>
    <row r="932" spans="6:32" ht="14.25" customHeight="1">
      <c r="F932" s="1"/>
      <c r="G932" s="1"/>
      <c r="H932" s="1"/>
      <c r="I932" s="1"/>
      <c r="M932" s="3"/>
      <c r="P932" s="4"/>
      <c r="Q932" s="1"/>
      <c r="V932" s="1"/>
      <c r="AA932" s="1"/>
      <c r="AF932" s="1"/>
    </row>
    <row r="933" spans="6:32" ht="14.25" customHeight="1">
      <c r="F933" s="1"/>
      <c r="G933" s="1"/>
      <c r="H933" s="1"/>
      <c r="I933" s="1"/>
      <c r="M933" s="3"/>
      <c r="P933" s="4"/>
      <c r="Q933" s="1"/>
      <c r="V933" s="1"/>
      <c r="AA933" s="1"/>
      <c r="AF933" s="1"/>
    </row>
    <row r="934" spans="6:32" ht="14.25" customHeight="1">
      <c r="F934" s="1"/>
      <c r="G934" s="1"/>
      <c r="H934" s="1"/>
      <c r="I934" s="1"/>
      <c r="M934" s="3"/>
      <c r="P934" s="4"/>
      <c r="Q934" s="1"/>
      <c r="V934" s="1"/>
      <c r="AA934" s="1"/>
      <c r="AF934" s="1"/>
    </row>
    <row r="935" spans="6:32" ht="14.25" customHeight="1">
      <c r="F935" s="1"/>
      <c r="G935" s="1"/>
      <c r="H935" s="1"/>
      <c r="I935" s="1"/>
      <c r="M935" s="3"/>
      <c r="P935" s="4"/>
      <c r="Q935" s="1"/>
      <c r="V935" s="1"/>
      <c r="AA935" s="1"/>
      <c r="AF935" s="1"/>
    </row>
    <row r="936" spans="6:32" ht="14.25" customHeight="1">
      <c r="F936" s="1"/>
      <c r="G936" s="1"/>
      <c r="H936" s="1"/>
      <c r="I936" s="1"/>
      <c r="M936" s="3"/>
      <c r="P936" s="4"/>
      <c r="Q936" s="1"/>
      <c r="V936" s="1"/>
      <c r="AA936" s="1"/>
      <c r="AF936" s="1"/>
    </row>
    <row r="937" spans="6:32" ht="14.25" customHeight="1">
      <c r="F937" s="1"/>
      <c r="G937" s="1"/>
      <c r="H937" s="1"/>
      <c r="I937" s="1"/>
      <c r="M937" s="3"/>
      <c r="P937" s="4"/>
      <c r="Q937" s="1"/>
      <c r="V937" s="1"/>
      <c r="AA937" s="1"/>
      <c r="AF937" s="1"/>
    </row>
    <row r="938" spans="6:32" ht="14.25" customHeight="1">
      <c r="F938" s="1"/>
      <c r="G938" s="1"/>
      <c r="H938" s="1"/>
      <c r="I938" s="1"/>
      <c r="M938" s="3"/>
      <c r="P938" s="4"/>
      <c r="Q938" s="1"/>
      <c r="V938" s="1"/>
      <c r="AA938" s="1"/>
      <c r="AF938" s="1"/>
    </row>
    <row r="939" spans="6:32" ht="14.25" customHeight="1">
      <c r="F939" s="1"/>
      <c r="G939" s="1"/>
      <c r="H939" s="1"/>
      <c r="I939" s="1"/>
      <c r="M939" s="3"/>
      <c r="P939" s="4"/>
      <c r="Q939" s="1"/>
      <c r="V939" s="1"/>
      <c r="AA939" s="1"/>
      <c r="AF939" s="1"/>
    </row>
    <row r="940" spans="6:32" ht="14.25" customHeight="1">
      <c r="F940" s="1"/>
      <c r="G940" s="1"/>
      <c r="H940" s="1"/>
      <c r="I940" s="1"/>
      <c r="M940" s="3"/>
      <c r="P940" s="4"/>
      <c r="Q940" s="1"/>
      <c r="V940" s="1"/>
      <c r="AA940" s="1"/>
      <c r="AF940" s="1"/>
    </row>
    <row r="941" spans="6:32" ht="14.25" customHeight="1">
      <c r="F941" s="1"/>
      <c r="G941" s="1"/>
      <c r="H941" s="1"/>
      <c r="I941" s="1"/>
      <c r="M941" s="3"/>
      <c r="P941" s="4"/>
      <c r="Q941" s="1"/>
      <c r="V941" s="1"/>
      <c r="AA941" s="1"/>
      <c r="AF941" s="1"/>
    </row>
    <row r="942" spans="6:32" ht="14.25" customHeight="1">
      <c r="F942" s="1"/>
      <c r="G942" s="1"/>
      <c r="H942" s="1"/>
      <c r="I942" s="1"/>
      <c r="M942" s="3"/>
      <c r="P942" s="4"/>
      <c r="Q942" s="1"/>
      <c r="V942" s="1"/>
      <c r="AA942" s="1"/>
      <c r="AF942" s="1"/>
    </row>
    <row r="943" spans="6:32" ht="14.25" customHeight="1">
      <c r="F943" s="1"/>
      <c r="G943" s="1"/>
      <c r="H943" s="1"/>
      <c r="I943" s="1"/>
      <c r="M943" s="3"/>
      <c r="P943" s="4"/>
      <c r="Q943" s="1"/>
      <c r="V943" s="1"/>
      <c r="AA943" s="1"/>
      <c r="AF943" s="1"/>
    </row>
    <row r="944" spans="6:32" ht="14.25" customHeight="1">
      <c r="F944" s="1"/>
      <c r="G944" s="1"/>
      <c r="H944" s="1"/>
      <c r="I944" s="1"/>
      <c r="M944" s="3"/>
      <c r="P944" s="4"/>
      <c r="Q944" s="1"/>
      <c r="V944" s="1"/>
      <c r="AA944" s="1"/>
      <c r="AF944" s="1"/>
    </row>
    <row r="945" spans="6:32" ht="14.25" customHeight="1">
      <c r="F945" s="1"/>
      <c r="G945" s="1"/>
      <c r="H945" s="1"/>
      <c r="I945" s="1"/>
      <c r="M945" s="3"/>
      <c r="P945" s="4"/>
      <c r="Q945" s="1"/>
      <c r="V945" s="1"/>
      <c r="AA945" s="1"/>
      <c r="AF945" s="1"/>
    </row>
    <row r="946" spans="6:32" ht="14.25" customHeight="1">
      <c r="F946" s="1"/>
      <c r="G946" s="1"/>
      <c r="H946" s="1"/>
      <c r="I946" s="1"/>
      <c r="M946" s="3"/>
      <c r="P946" s="4"/>
      <c r="Q946" s="1"/>
      <c r="V946" s="1"/>
      <c r="AA946" s="1"/>
      <c r="AF946" s="1"/>
    </row>
    <row r="947" spans="6:32" ht="14.25" customHeight="1">
      <c r="F947" s="1"/>
      <c r="G947" s="1"/>
      <c r="H947" s="1"/>
      <c r="I947" s="1"/>
      <c r="M947" s="3"/>
      <c r="P947" s="4"/>
      <c r="Q947" s="1"/>
      <c r="V947" s="1"/>
      <c r="AA947" s="1"/>
      <c r="AF947" s="1"/>
    </row>
    <row r="948" spans="6:32" ht="14.25" customHeight="1">
      <c r="F948" s="1"/>
      <c r="G948" s="1"/>
      <c r="H948" s="1"/>
      <c r="I948" s="1"/>
      <c r="M948" s="3"/>
      <c r="P948" s="4"/>
      <c r="Q948" s="1"/>
      <c r="V948" s="1"/>
      <c r="AA948" s="1"/>
      <c r="AF948" s="1"/>
    </row>
    <row r="949" spans="6:32" ht="14.25" customHeight="1">
      <c r="F949" s="1"/>
      <c r="G949" s="1"/>
      <c r="H949" s="1"/>
      <c r="I949" s="1"/>
      <c r="M949" s="3"/>
      <c r="P949" s="4"/>
      <c r="Q949" s="1"/>
      <c r="V949" s="1"/>
      <c r="AA949" s="1"/>
      <c r="AF949" s="1"/>
    </row>
    <row r="950" spans="6:32" ht="14.25" customHeight="1">
      <c r="F950" s="1"/>
      <c r="G950" s="1"/>
      <c r="H950" s="1"/>
      <c r="I950" s="1"/>
      <c r="M950" s="3"/>
      <c r="P950" s="4"/>
      <c r="Q950" s="1"/>
      <c r="V950" s="1"/>
      <c r="AA950" s="1"/>
      <c r="AF950" s="1"/>
    </row>
    <row r="951" spans="6:32" ht="14.25" customHeight="1">
      <c r="F951" s="1"/>
      <c r="G951" s="1"/>
      <c r="H951" s="1"/>
      <c r="I951" s="1"/>
      <c r="M951" s="3"/>
      <c r="P951" s="4"/>
      <c r="Q951" s="1"/>
      <c r="V951" s="1"/>
      <c r="AA951" s="1"/>
      <c r="AF951" s="1"/>
    </row>
    <row r="952" spans="6:32" ht="14.25" customHeight="1">
      <c r="F952" s="1"/>
      <c r="G952" s="1"/>
      <c r="H952" s="1"/>
      <c r="I952" s="1"/>
      <c r="M952" s="3"/>
      <c r="P952" s="4"/>
      <c r="Q952" s="1"/>
      <c r="V952" s="1"/>
      <c r="AA952" s="1"/>
      <c r="AF952" s="1"/>
    </row>
    <row r="953" spans="6:32" ht="14.25" customHeight="1">
      <c r="F953" s="1"/>
      <c r="G953" s="1"/>
      <c r="H953" s="1"/>
      <c r="I953" s="1"/>
      <c r="M953" s="3"/>
      <c r="P953" s="4"/>
      <c r="Q953" s="1"/>
      <c r="V953" s="1"/>
      <c r="AA953" s="1"/>
      <c r="AF953" s="1"/>
    </row>
    <row r="954" spans="6:32" ht="14.25" customHeight="1">
      <c r="F954" s="1"/>
      <c r="G954" s="1"/>
      <c r="H954" s="1"/>
      <c r="I954" s="1"/>
      <c r="M954" s="3"/>
      <c r="P954" s="4"/>
      <c r="Q954" s="1"/>
      <c r="V954" s="1"/>
      <c r="AA954" s="1"/>
      <c r="AF954" s="1"/>
    </row>
    <row r="955" spans="6:32" ht="14.25" customHeight="1">
      <c r="F955" s="1"/>
      <c r="G955" s="1"/>
      <c r="H955" s="1"/>
      <c r="I955" s="1"/>
      <c r="M955" s="3"/>
      <c r="P955" s="4"/>
      <c r="Q955" s="1"/>
      <c r="V955" s="1"/>
      <c r="AA955" s="1"/>
      <c r="AF955" s="1"/>
    </row>
    <row r="956" spans="6:32" ht="14.25" customHeight="1">
      <c r="F956" s="1"/>
      <c r="G956" s="1"/>
      <c r="H956" s="1"/>
      <c r="I956" s="1"/>
      <c r="M956" s="3"/>
      <c r="P956" s="4"/>
      <c r="Q956" s="1"/>
      <c r="V956" s="1"/>
      <c r="AA956" s="1"/>
      <c r="AF956" s="1"/>
    </row>
    <row r="957" spans="6:32" ht="14.25" customHeight="1">
      <c r="F957" s="1"/>
      <c r="G957" s="1"/>
      <c r="H957" s="1"/>
      <c r="I957" s="1"/>
      <c r="M957" s="3"/>
      <c r="P957" s="4"/>
      <c r="Q957" s="1"/>
      <c r="V957" s="1"/>
      <c r="AA957" s="1"/>
      <c r="AF957" s="1"/>
    </row>
    <row r="958" spans="6:32" ht="14.25" customHeight="1">
      <c r="F958" s="1"/>
      <c r="G958" s="1"/>
      <c r="H958" s="1"/>
      <c r="I958" s="1"/>
      <c r="M958" s="3"/>
      <c r="P958" s="4"/>
      <c r="Q958" s="1"/>
      <c r="V958" s="1"/>
      <c r="AA958" s="1"/>
      <c r="AF958" s="1"/>
    </row>
    <row r="959" spans="6:32" ht="14.25" customHeight="1">
      <c r="F959" s="1"/>
      <c r="G959" s="1"/>
      <c r="H959" s="1"/>
      <c r="I959" s="1"/>
      <c r="M959" s="3"/>
      <c r="P959" s="4"/>
      <c r="Q959" s="1"/>
      <c r="V959" s="1"/>
      <c r="AA959" s="1"/>
      <c r="AF959" s="1"/>
    </row>
    <row r="960" spans="6:32" ht="14.25" customHeight="1">
      <c r="F960" s="1"/>
      <c r="G960" s="1"/>
      <c r="H960" s="1"/>
      <c r="I960" s="1"/>
      <c r="M960" s="3"/>
      <c r="P960" s="4"/>
      <c r="Q960" s="1"/>
      <c r="V960" s="1"/>
      <c r="AA960" s="1"/>
      <c r="AF960" s="1"/>
    </row>
    <row r="961" spans="6:32" ht="14.25" customHeight="1">
      <c r="F961" s="1"/>
      <c r="G961" s="1"/>
      <c r="H961" s="1"/>
      <c r="I961" s="1"/>
      <c r="M961" s="3"/>
      <c r="P961" s="4"/>
      <c r="Q961" s="1"/>
      <c r="V961" s="1"/>
      <c r="AA961" s="1"/>
      <c r="AF961" s="1"/>
    </row>
    <row r="962" spans="6:32" ht="14.25" customHeight="1">
      <c r="F962" s="1"/>
      <c r="G962" s="1"/>
      <c r="H962" s="1"/>
      <c r="I962" s="1"/>
      <c r="M962" s="3"/>
      <c r="P962" s="4"/>
      <c r="Q962" s="1"/>
      <c r="V962" s="1"/>
      <c r="AA962" s="1"/>
      <c r="AF962" s="1"/>
    </row>
    <row r="963" spans="6:32" ht="14.25" customHeight="1">
      <c r="F963" s="1"/>
      <c r="G963" s="1"/>
      <c r="H963" s="1"/>
      <c r="I963" s="1"/>
      <c r="M963" s="3"/>
      <c r="P963" s="4"/>
      <c r="Q963" s="1"/>
      <c r="V963" s="1"/>
      <c r="AA963" s="1"/>
      <c r="AF963" s="1"/>
    </row>
    <row r="964" spans="6:32" ht="14.25" customHeight="1">
      <c r="F964" s="1"/>
      <c r="G964" s="1"/>
      <c r="H964" s="1"/>
      <c r="I964" s="1"/>
      <c r="M964" s="3"/>
      <c r="P964" s="4"/>
      <c r="Q964" s="1"/>
      <c r="V964" s="1"/>
      <c r="AA964" s="1"/>
      <c r="AF964" s="1"/>
    </row>
    <row r="965" spans="6:32" ht="14.25" customHeight="1">
      <c r="F965" s="1"/>
      <c r="G965" s="1"/>
      <c r="H965" s="1"/>
      <c r="I965" s="1"/>
      <c r="M965" s="3"/>
      <c r="P965" s="4"/>
      <c r="Q965" s="1"/>
      <c r="V965" s="1"/>
      <c r="AA965" s="1"/>
      <c r="AF965" s="1"/>
    </row>
    <row r="966" spans="6:32" ht="14.25" customHeight="1">
      <c r="F966" s="1"/>
      <c r="G966" s="1"/>
      <c r="H966" s="1"/>
      <c r="I966" s="1"/>
      <c r="M966" s="3"/>
      <c r="P966" s="4"/>
      <c r="Q966" s="1"/>
      <c r="V966" s="1"/>
      <c r="AA966" s="1"/>
      <c r="AF966" s="1"/>
    </row>
    <row r="967" spans="6:32" ht="14.25" customHeight="1">
      <c r="F967" s="1"/>
      <c r="G967" s="1"/>
      <c r="H967" s="1"/>
      <c r="I967" s="1"/>
      <c r="M967" s="3"/>
      <c r="P967" s="4"/>
      <c r="Q967" s="1"/>
      <c r="V967" s="1"/>
      <c r="AA967" s="1"/>
      <c r="AF967" s="1"/>
    </row>
    <row r="968" spans="6:32" ht="14.25" customHeight="1">
      <c r="F968" s="1"/>
      <c r="G968" s="1"/>
      <c r="H968" s="1"/>
      <c r="I968" s="1"/>
      <c r="M968" s="3"/>
      <c r="P968" s="4"/>
      <c r="Q968" s="1"/>
      <c r="V968" s="1"/>
      <c r="AA968" s="1"/>
      <c r="AF968" s="1"/>
    </row>
    <row r="969" spans="6:32" ht="14.25" customHeight="1">
      <c r="F969" s="1"/>
      <c r="G969" s="1"/>
      <c r="H969" s="1"/>
      <c r="I969" s="1"/>
      <c r="M969" s="3"/>
      <c r="P969" s="4"/>
      <c r="Q969" s="1"/>
      <c r="V969" s="1"/>
      <c r="AA969" s="1"/>
      <c r="AF969" s="1"/>
    </row>
    <row r="970" spans="6:32" ht="14.25" customHeight="1">
      <c r="F970" s="1"/>
      <c r="G970" s="1"/>
      <c r="H970" s="1"/>
      <c r="I970" s="1"/>
      <c r="M970" s="3"/>
      <c r="P970" s="4"/>
      <c r="Q970" s="1"/>
      <c r="V970" s="1"/>
      <c r="AA970" s="1"/>
      <c r="AF970" s="1"/>
    </row>
    <row r="971" spans="6:32" ht="14.25" customHeight="1">
      <c r="F971" s="1"/>
      <c r="G971" s="1"/>
      <c r="H971" s="1"/>
      <c r="I971" s="1"/>
      <c r="M971" s="3"/>
      <c r="P971" s="4"/>
      <c r="Q971" s="1"/>
      <c r="V971" s="1"/>
      <c r="AA971" s="1"/>
      <c r="AF971" s="1"/>
    </row>
    <row r="972" spans="6:32" ht="14.25" customHeight="1">
      <c r="F972" s="1"/>
      <c r="G972" s="1"/>
      <c r="H972" s="1"/>
      <c r="I972" s="1"/>
      <c r="M972" s="3"/>
      <c r="P972" s="4"/>
      <c r="Q972" s="1"/>
      <c r="V972" s="1"/>
      <c r="AA972" s="1"/>
      <c r="AF972" s="1"/>
    </row>
    <row r="973" spans="6:32" ht="14.25" customHeight="1">
      <c r="F973" s="1"/>
      <c r="G973" s="1"/>
      <c r="H973" s="1"/>
      <c r="I973" s="1"/>
      <c r="M973" s="3"/>
      <c r="P973" s="4"/>
      <c r="Q973" s="1"/>
      <c r="V973" s="1"/>
      <c r="AA973" s="1"/>
      <c r="AF973" s="1"/>
    </row>
    <row r="974" spans="6:32" ht="14.25" customHeight="1">
      <c r="F974" s="1"/>
      <c r="G974" s="1"/>
      <c r="H974" s="1"/>
      <c r="I974" s="1"/>
      <c r="M974" s="3"/>
      <c r="P974" s="4"/>
      <c r="Q974" s="1"/>
      <c r="V974" s="1"/>
      <c r="AA974" s="1"/>
      <c r="AF974" s="1"/>
    </row>
    <row r="975" spans="6:32" ht="14.25" customHeight="1">
      <c r="F975" s="1"/>
      <c r="G975" s="1"/>
      <c r="H975" s="1"/>
      <c r="I975" s="1"/>
      <c r="M975" s="3"/>
      <c r="P975" s="4"/>
      <c r="Q975" s="1"/>
      <c r="V975" s="1"/>
      <c r="AA975" s="1"/>
      <c r="AF975" s="1"/>
    </row>
    <row r="976" spans="6:32" ht="14.25" customHeight="1">
      <c r="F976" s="1"/>
      <c r="G976" s="1"/>
      <c r="H976" s="1"/>
      <c r="I976" s="1"/>
      <c r="M976" s="3"/>
      <c r="P976" s="4"/>
      <c r="Q976" s="1"/>
      <c r="V976" s="1"/>
      <c r="AA976" s="1"/>
      <c r="AF976" s="1"/>
    </row>
    <row r="977" spans="6:32" ht="14.25" customHeight="1">
      <c r="F977" s="1"/>
      <c r="G977" s="1"/>
      <c r="H977" s="1"/>
      <c r="I977" s="1"/>
      <c r="M977" s="3"/>
      <c r="P977" s="4"/>
      <c r="Q977" s="1"/>
      <c r="V977" s="1"/>
      <c r="AA977" s="1"/>
      <c r="AF977" s="1"/>
    </row>
    <row r="978" spans="6:32" ht="14.25" customHeight="1">
      <c r="F978" s="1"/>
      <c r="G978" s="1"/>
      <c r="H978" s="1"/>
      <c r="I978" s="1"/>
      <c r="M978" s="3"/>
      <c r="P978" s="4"/>
      <c r="Q978" s="1"/>
      <c r="V978" s="1"/>
      <c r="AA978" s="1"/>
      <c r="AF978" s="1"/>
    </row>
    <row r="979" spans="6:32" ht="14.25" customHeight="1">
      <c r="F979" s="1"/>
      <c r="G979" s="1"/>
      <c r="H979" s="1"/>
      <c r="I979" s="1"/>
      <c r="M979" s="3"/>
      <c r="P979" s="4"/>
      <c r="Q979" s="1"/>
      <c r="V979" s="1"/>
      <c r="AA979" s="1"/>
      <c r="AF979" s="1"/>
    </row>
    <row r="980" spans="6:32" ht="14.25" customHeight="1">
      <c r="F980" s="1"/>
      <c r="G980" s="1"/>
      <c r="H980" s="1"/>
      <c r="I980" s="1"/>
      <c r="M980" s="3"/>
      <c r="P980" s="4"/>
      <c r="Q980" s="1"/>
      <c r="V980" s="1"/>
      <c r="AA980" s="1"/>
      <c r="AF980" s="1"/>
    </row>
    <row r="981" spans="6:32" ht="14.25" customHeight="1">
      <c r="F981" s="1"/>
      <c r="G981" s="1"/>
      <c r="H981" s="1"/>
      <c r="I981" s="1"/>
      <c r="M981" s="3"/>
      <c r="P981" s="4"/>
      <c r="Q981" s="1"/>
      <c r="V981" s="1"/>
      <c r="AA981" s="1"/>
      <c r="AF981" s="1"/>
    </row>
    <row r="982" spans="6:32" ht="14.25" customHeight="1">
      <c r="F982" s="1"/>
      <c r="G982" s="1"/>
      <c r="H982" s="1"/>
      <c r="I982" s="1"/>
      <c r="M982" s="3"/>
      <c r="P982" s="4"/>
      <c r="Q982" s="1"/>
      <c r="V982" s="1"/>
      <c r="AA982" s="1"/>
      <c r="AF982" s="1"/>
    </row>
    <row r="983" spans="6:32" ht="14.25" customHeight="1">
      <c r="F983" s="1"/>
      <c r="G983" s="1"/>
      <c r="H983" s="1"/>
      <c r="I983" s="1"/>
      <c r="M983" s="3"/>
      <c r="P983" s="4"/>
      <c r="Q983" s="1"/>
      <c r="V983" s="1"/>
      <c r="AA983" s="1"/>
      <c r="AF983" s="1"/>
    </row>
    <row r="984" spans="6:32" ht="14.25" customHeight="1">
      <c r="F984" s="1"/>
      <c r="G984" s="1"/>
      <c r="H984" s="1"/>
      <c r="I984" s="1"/>
      <c r="M984" s="3"/>
      <c r="P984" s="4"/>
      <c r="Q984" s="1"/>
      <c r="V984" s="1"/>
      <c r="AA984" s="1"/>
      <c r="AF984" s="1"/>
    </row>
    <row r="985" spans="6:32" ht="14.25" customHeight="1">
      <c r="F985" s="1"/>
      <c r="G985" s="1"/>
      <c r="H985" s="1"/>
      <c r="I985" s="1"/>
      <c r="M985" s="3"/>
      <c r="P985" s="4"/>
      <c r="Q985" s="1"/>
      <c r="V985" s="1"/>
      <c r="AA985" s="1"/>
      <c r="AF985" s="1"/>
    </row>
    <row r="986" spans="6:32" ht="14.25" customHeight="1">
      <c r="F986" s="1"/>
      <c r="G986" s="1"/>
      <c r="H986" s="1"/>
      <c r="I986" s="1"/>
      <c r="M986" s="3"/>
      <c r="P986" s="4"/>
      <c r="Q986" s="1"/>
      <c r="V986" s="1"/>
      <c r="AA986" s="1"/>
      <c r="AF986" s="1"/>
    </row>
    <row r="987" spans="6:32" ht="14.25" customHeight="1">
      <c r="F987" s="1"/>
      <c r="G987" s="1"/>
      <c r="H987" s="1"/>
      <c r="I987" s="1"/>
      <c r="M987" s="3"/>
      <c r="P987" s="4"/>
      <c r="Q987" s="1"/>
      <c r="V987" s="1"/>
      <c r="AA987" s="1"/>
      <c r="AF987" s="1"/>
    </row>
    <row r="988" spans="6:32" ht="14.25" customHeight="1">
      <c r="F988" s="1"/>
      <c r="G988" s="1"/>
      <c r="H988" s="1"/>
      <c r="I988" s="1"/>
      <c r="M988" s="3"/>
      <c r="P988" s="4"/>
      <c r="Q988" s="1"/>
      <c r="V988" s="1"/>
      <c r="AA988" s="1"/>
      <c r="AF988" s="1"/>
    </row>
    <row r="989" spans="6:32" ht="14.25" customHeight="1">
      <c r="F989" s="1"/>
      <c r="G989" s="1"/>
      <c r="H989" s="1"/>
      <c r="I989" s="1"/>
      <c r="M989" s="3"/>
      <c r="P989" s="4"/>
      <c r="Q989" s="1"/>
      <c r="V989" s="1"/>
      <c r="AA989" s="1"/>
      <c r="AF989" s="1"/>
    </row>
    <row r="990" spans="6:32" ht="14.25" customHeight="1">
      <c r="F990" s="1"/>
      <c r="G990" s="1"/>
      <c r="H990" s="1"/>
      <c r="I990" s="1"/>
      <c r="M990" s="3"/>
      <c r="P990" s="4"/>
      <c r="Q990" s="1"/>
      <c r="V990" s="1"/>
      <c r="AA990" s="1"/>
      <c r="AF990" s="1"/>
    </row>
    <row r="991" spans="6:32" ht="14.25" customHeight="1">
      <c r="F991" s="1"/>
      <c r="G991" s="1"/>
      <c r="H991" s="1"/>
      <c r="I991" s="1"/>
      <c r="M991" s="3"/>
      <c r="P991" s="4"/>
      <c r="Q991" s="1"/>
      <c r="V991" s="1"/>
      <c r="AA991" s="1"/>
      <c r="AF991" s="1"/>
    </row>
    <row r="992" spans="6:32" ht="14.25" customHeight="1">
      <c r="F992" s="1"/>
      <c r="G992" s="1"/>
      <c r="H992" s="1"/>
      <c r="I992" s="1"/>
      <c r="M992" s="3"/>
      <c r="P992" s="4"/>
      <c r="Q992" s="1"/>
      <c r="V992" s="1"/>
      <c r="AA992" s="1"/>
      <c r="AF992" s="1"/>
    </row>
    <row r="993" spans="6:32" ht="14.25" customHeight="1">
      <c r="F993" s="1"/>
      <c r="G993" s="1"/>
      <c r="H993" s="1"/>
      <c r="I993" s="1"/>
      <c r="M993" s="3"/>
      <c r="P993" s="4"/>
      <c r="Q993" s="1"/>
      <c r="V993" s="1"/>
      <c r="AA993" s="1"/>
      <c r="AF993" s="1"/>
    </row>
    <row r="994" spans="6:32" ht="14.25" customHeight="1">
      <c r="F994" s="1"/>
      <c r="G994" s="1"/>
      <c r="H994" s="1"/>
      <c r="I994" s="1"/>
      <c r="M994" s="3"/>
      <c r="P994" s="4"/>
      <c r="Q994" s="1"/>
      <c r="V994" s="1"/>
      <c r="AA994" s="1"/>
      <c r="AF994" s="1"/>
    </row>
    <row r="995" spans="6:32" ht="14.25" customHeight="1">
      <c r="F995" s="1"/>
      <c r="G995" s="1"/>
      <c r="H995" s="1"/>
      <c r="I995" s="1"/>
      <c r="M995" s="3"/>
      <c r="P995" s="4"/>
      <c r="Q995" s="1"/>
      <c r="V995" s="1"/>
      <c r="AA995" s="1"/>
      <c r="AF995" s="1"/>
    </row>
    <row r="996" spans="6:32" ht="14.25" customHeight="1">
      <c r="F996" s="1"/>
      <c r="G996" s="1"/>
      <c r="H996" s="1"/>
      <c r="I996" s="1"/>
      <c r="M996" s="3"/>
      <c r="P996" s="4"/>
      <c r="Q996" s="1"/>
      <c r="V996" s="1"/>
      <c r="AA996" s="1"/>
      <c r="AF996" s="1"/>
    </row>
    <row r="997" spans="6:32" ht="14.25" customHeight="1">
      <c r="F997" s="1"/>
      <c r="G997" s="1"/>
      <c r="H997" s="1"/>
      <c r="I997" s="1"/>
      <c r="M997" s="3"/>
      <c r="P997" s="4"/>
      <c r="Q997" s="1"/>
      <c r="V997" s="1"/>
      <c r="AA997" s="1"/>
      <c r="AF997" s="1"/>
    </row>
    <row r="998" spans="6:32" ht="14.25" customHeight="1">
      <c r="F998" s="1"/>
      <c r="G998" s="1"/>
      <c r="H998" s="1"/>
      <c r="I998" s="1"/>
      <c r="M998" s="3"/>
      <c r="P998" s="4"/>
      <c r="Q998" s="1"/>
      <c r="V998" s="1"/>
      <c r="AA998" s="1"/>
      <c r="AF998" s="1"/>
    </row>
    <row r="999" spans="6:32" ht="14.25" customHeight="1">
      <c r="F999" s="1"/>
      <c r="G999" s="1"/>
      <c r="H999" s="1"/>
      <c r="I999" s="1"/>
      <c r="M999" s="3"/>
      <c r="P999" s="4"/>
      <c r="Q999" s="1"/>
      <c r="V999" s="1"/>
      <c r="AA999" s="1"/>
      <c r="AF999" s="1"/>
    </row>
    <row r="1000" spans="6:32" ht="14.25" customHeight="1">
      <c r="F1000" s="1"/>
      <c r="G1000" s="1"/>
      <c r="H1000" s="1"/>
      <c r="I1000" s="1"/>
      <c r="M1000" s="3"/>
      <c r="P1000" s="4"/>
      <c r="Q1000" s="1"/>
      <c r="V1000" s="1"/>
      <c r="AA1000" s="1"/>
      <c r="AF1000" s="1"/>
    </row>
  </sheetData>
  <mergeCells count="7">
    <mergeCell ref="B6:D6"/>
    <mergeCell ref="B7:D7"/>
    <mergeCell ref="B2:E2"/>
    <mergeCell ref="AG2:AR2"/>
    <mergeCell ref="B3:E3"/>
    <mergeCell ref="B4:B5"/>
    <mergeCell ref="C4:E5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4" sqref="F4"/>
    </sheetView>
  </sheetViews>
  <sheetFormatPr defaultColWidth="14.44140625" defaultRowHeight="15" customHeight="1"/>
  <cols>
    <col min="1" max="1" width="6.44140625" customWidth="1"/>
    <col min="2" max="3" width="8" customWidth="1"/>
    <col min="4" max="4" width="11.33203125" customWidth="1"/>
    <col min="5" max="5" width="4.5546875" customWidth="1"/>
    <col min="6" max="6" width="10.6640625" customWidth="1"/>
    <col min="7" max="7" width="15.109375" customWidth="1"/>
    <col min="8" max="26" width="8" customWidth="1"/>
  </cols>
  <sheetData>
    <row r="1" spans="1:14" ht="15" customHeight="1">
      <c r="B1" s="82" t="str">
        <f>'Bread n Buns Baking n Pkg'!B6:D6</f>
        <v>Date Today</v>
      </c>
      <c r="C1" s="82"/>
      <c r="D1" s="83">
        <f>'Bread n Buns Baking n Pkg'!E6</f>
        <v>44082</v>
      </c>
      <c r="E1" s="25"/>
    </row>
    <row r="2" spans="1:14" ht="15" customHeight="1">
      <c r="B2" s="30"/>
      <c r="C2" s="30"/>
      <c r="D2" s="30"/>
      <c r="E2" s="25"/>
    </row>
    <row r="3" spans="1:14" ht="14.25" customHeight="1">
      <c r="A3" s="84" t="s">
        <v>98</v>
      </c>
      <c r="B3" s="328" t="s">
        <v>99</v>
      </c>
      <c r="C3" s="311"/>
      <c r="D3" s="311"/>
      <c r="E3" s="311"/>
      <c r="F3" s="312"/>
    </row>
    <row r="4" spans="1:14" ht="14.25" customHeight="1">
      <c r="A4" s="16">
        <v>1</v>
      </c>
      <c r="B4" s="329" t="s">
        <v>100</v>
      </c>
      <c r="C4" s="311"/>
      <c r="D4" s="312"/>
      <c r="E4" s="85" t="s">
        <v>101</v>
      </c>
      <c r="F4" s="86">
        <f>40+('Bread n Buns Baking n Pkg'!E27+'Bread n Buns Baking n Pkg'!E49+'Bread n Buns Baking n Pkg'!E28+'Bread n Buns Baking n Pkg'!E29+'Bread n Buns Baking n Pkg'!E30+'Bread n Buns Baking n Pkg'!E31+'Bread n Buns Baking n Pkg'!E35+'Bread n Buns Baking n Pkg'!E38+'Bread n Buns Baking n Pkg'!E42+'Bread n Buns Baking n Pkg'!E43+'Bread n Buns Baking n Pkg'!E44+'Bread n Buns Baking n Pkg'!E46)*36.3+('Bread n Buns Baking n Pkg'!E32+'Bread n Buns Baking n Pkg'!E33+'Bread n Buns Baking n Pkg'!E34+'Bread n Buns Baking n Pkg'!E48)*25.3+('Bread n Buns Baking n Pkg'!E36+'Bread n Buns Baking n Pkg'!E37)*20.2+('Bread n Buns Baking n Pkg'!E39+'Bread n Buns Baking n Pkg'!E40+'Bread n Buns Baking n Pkg'!E41)*30.3</f>
        <v>40</v>
      </c>
    </row>
    <row r="5" spans="1:14" ht="14.25" customHeight="1">
      <c r="A5" s="16">
        <v>2</v>
      </c>
      <c r="B5" s="329" t="s">
        <v>102</v>
      </c>
      <c r="C5" s="311"/>
      <c r="D5" s="312"/>
      <c r="E5" s="85" t="s">
        <v>101</v>
      </c>
      <c r="F5" s="86">
        <f>('Bread n Buns Baking n Pkg'!E27+'Bread n Buns Baking n Pkg'!E28+'Bread n Buns Baking n Pkg'!E29+'Bread n Buns Baking n Pkg'!E30+'Bread n Buns Baking n Pkg'!E35+'Bread n Buns Baking n Pkg'!E38+'Bread n Buns Baking n Pkg'!E642+'Bread n Buns Baking n Pkg'!E43+'Bread n Buns Baking n Pkg'!E44+'Bread n Buns Baking n Pkg'!E46)*2.5+('Bread n Buns Baking n Pkg'!E31+'Bread n Buns Baking n Pkg'!E36+'Bread n Buns Baking n Pkg'!E37)*5+('Bread n Buns Baking n Pkg'!E32+'Bread n Buns Baking n Pkg'!E33+'Bread n Buns Baking n Pkg'!E34)*1.8+('Bread n Buns Baking n Pkg'!E39+'Bread n Buns Baking n Pkg'!E40+'Bread n Buns Baking n Pkg'!E41)*7</f>
        <v>0</v>
      </c>
      <c r="G5" s="25"/>
      <c r="J5" s="25"/>
    </row>
    <row r="6" spans="1:14" ht="14.25" customHeight="1">
      <c r="A6" s="16">
        <v>3</v>
      </c>
      <c r="B6" s="329" t="s">
        <v>103</v>
      </c>
      <c r="C6" s="311"/>
      <c r="D6" s="312"/>
      <c r="E6" s="85" t="s">
        <v>101</v>
      </c>
      <c r="F6" s="86">
        <f>('Bread n Buns Baking n Pkg'!E27+'Bread n Buns Baking n Pkg'!E28+'Bread n Buns Baking n Pkg'!E29+'Bread n Buns Baking n Pkg'!E30+'Bread n Buns Baking n Pkg'!E35+'Bread n Buns Baking n Pkg'!E38+'Bread n Buns Baking n Pkg'!E42+'Bread n Buns Baking n Pkg'!E43+'Bread n Buns Baking n Pkg'!E44+'Bread n Buns Baking n Pkg'!E46)*0.7+('Bread n Buns Baking n Pkg'!E31+'Bread n Buns Baking n Pkg'!E32+'Bread n Buns Baking n Pkg'!E33+'Bread n Buns Baking n Pkg'!E34+'Bread n Buns Baking n Pkg'!E39+'Bread n Buns Baking n Pkg'!E40+'Bread n Buns Baking n Pkg'!E41)*0.45+('Bread n Buns Baking n Pkg'!E36+'Bread n Buns Baking n Pkg'!E37)*0.45</f>
        <v>0</v>
      </c>
    </row>
    <row r="7" spans="1:14" ht="14.25" customHeight="1">
      <c r="A7" s="16">
        <v>4</v>
      </c>
      <c r="B7" s="329" t="s">
        <v>104</v>
      </c>
      <c r="C7" s="311"/>
      <c r="D7" s="312"/>
      <c r="E7" s="85" t="s">
        <v>101</v>
      </c>
      <c r="F7" s="16"/>
      <c r="G7" s="25"/>
    </row>
    <row r="8" spans="1:14" ht="14.25" customHeight="1">
      <c r="A8" s="16">
        <v>5</v>
      </c>
      <c r="B8" s="329" t="s">
        <v>105</v>
      </c>
      <c r="C8" s="311"/>
      <c r="D8" s="312"/>
      <c r="E8" s="85" t="s">
        <v>101</v>
      </c>
      <c r="F8" s="16"/>
      <c r="G8" s="25"/>
    </row>
    <row r="9" spans="1:14" ht="14.25" customHeight="1">
      <c r="A9" s="16">
        <v>6</v>
      </c>
      <c r="B9" s="329" t="s">
        <v>106</v>
      </c>
      <c r="C9" s="311"/>
      <c r="D9" s="312"/>
      <c r="E9" s="85" t="s">
        <v>101</v>
      </c>
      <c r="F9" s="16"/>
      <c r="G9" s="25"/>
      <c r="H9" s="25" t="s">
        <v>107</v>
      </c>
    </row>
    <row r="10" spans="1:14" ht="14.25" customHeight="1">
      <c r="A10" s="16">
        <v>7</v>
      </c>
      <c r="B10" s="329" t="s">
        <v>108</v>
      </c>
      <c r="C10" s="311"/>
      <c r="D10" s="312"/>
      <c r="E10" s="85" t="s">
        <v>101</v>
      </c>
      <c r="F10" s="16"/>
      <c r="G10" s="25"/>
      <c r="J10" s="25"/>
    </row>
    <row r="11" spans="1:14" ht="14.25" customHeight="1">
      <c r="A11" s="16">
        <v>8</v>
      </c>
      <c r="B11" s="329" t="s">
        <v>109</v>
      </c>
      <c r="C11" s="311"/>
      <c r="D11" s="312"/>
      <c r="E11" s="85" t="s">
        <v>101</v>
      </c>
      <c r="F11" s="16"/>
      <c r="G11" s="25"/>
      <c r="H11" s="25"/>
      <c r="I11" s="25"/>
      <c r="J11" s="25"/>
      <c r="K11" s="25"/>
    </row>
    <row r="12" spans="1:14" ht="14.25" customHeight="1">
      <c r="A12" s="16">
        <v>9</v>
      </c>
      <c r="B12" s="329" t="s">
        <v>110</v>
      </c>
      <c r="C12" s="311"/>
      <c r="D12" s="312"/>
      <c r="E12" s="85" t="s">
        <v>101</v>
      </c>
      <c r="F12" s="16"/>
      <c r="G12" s="25"/>
      <c r="H12" s="25"/>
      <c r="J12" s="75"/>
    </row>
    <row r="13" spans="1:14" ht="14.25" customHeight="1">
      <c r="A13" s="16">
        <v>10</v>
      </c>
      <c r="B13" s="329" t="s">
        <v>111</v>
      </c>
      <c r="C13" s="311"/>
      <c r="D13" s="312"/>
      <c r="E13" s="85" t="s">
        <v>101</v>
      </c>
      <c r="F13" s="87"/>
      <c r="G13" s="25"/>
      <c r="H13" s="88"/>
      <c r="I13" s="88"/>
      <c r="J13" s="88"/>
      <c r="K13" s="88"/>
      <c r="L13" s="88"/>
    </row>
    <row r="14" spans="1:14" ht="14.25" customHeight="1">
      <c r="A14" s="16">
        <v>11</v>
      </c>
      <c r="B14" s="329" t="s">
        <v>112</v>
      </c>
      <c r="C14" s="311"/>
      <c r="D14" s="312"/>
      <c r="E14" s="85" t="s">
        <v>101</v>
      </c>
      <c r="F14" s="89"/>
      <c r="G14" s="25"/>
      <c r="H14" s="88"/>
      <c r="I14" s="88"/>
      <c r="J14" s="90"/>
      <c r="K14" s="90"/>
      <c r="L14" s="90"/>
      <c r="M14" s="75"/>
      <c r="N14" s="75"/>
    </row>
    <row r="15" spans="1:14" ht="14.25" customHeight="1">
      <c r="A15" s="16">
        <v>12</v>
      </c>
      <c r="B15" s="329" t="s">
        <v>113</v>
      </c>
      <c r="C15" s="311"/>
      <c r="D15" s="312"/>
      <c r="E15" s="85" t="s">
        <v>101</v>
      </c>
      <c r="F15" s="16"/>
      <c r="G15" s="25"/>
      <c r="H15" s="88"/>
      <c r="I15" s="88"/>
      <c r="J15" s="90"/>
      <c r="K15" s="90"/>
      <c r="L15" s="90"/>
      <c r="M15" s="75"/>
      <c r="N15" s="75"/>
    </row>
    <row r="16" spans="1:14" ht="14.25" customHeight="1">
      <c r="A16" s="16">
        <v>13</v>
      </c>
      <c r="B16" s="329" t="s">
        <v>114</v>
      </c>
      <c r="C16" s="311"/>
      <c r="D16" s="312"/>
      <c r="E16" s="85" t="s">
        <v>101</v>
      </c>
      <c r="F16" s="16"/>
      <c r="H16" s="88"/>
      <c r="I16" s="88"/>
      <c r="J16" s="88"/>
      <c r="K16" s="88"/>
      <c r="L16" s="88"/>
    </row>
    <row r="17" spans="1:26" ht="14.25" customHeight="1">
      <c r="A17" s="16">
        <v>14</v>
      </c>
      <c r="B17" s="329" t="s">
        <v>115</v>
      </c>
      <c r="C17" s="311"/>
      <c r="D17" s="312"/>
      <c r="E17" s="85" t="s">
        <v>101</v>
      </c>
      <c r="F17" s="16"/>
      <c r="H17" s="88"/>
      <c r="I17" s="88"/>
      <c r="J17" s="88"/>
      <c r="K17" s="88"/>
      <c r="L17" s="88"/>
    </row>
    <row r="18" spans="1:26" ht="14.25" customHeight="1">
      <c r="A18" s="16">
        <v>15</v>
      </c>
      <c r="B18" s="329" t="s">
        <v>116</v>
      </c>
      <c r="C18" s="311"/>
      <c r="D18" s="312"/>
      <c r="E18" s="85" t="s">
        <v>101</v>
      </c>
      <c r="F18" s="16"/>
      <c r="H18" s="88"/>
      <c r="I18" s="88"/>
      <c r="J18" s="88"/>
      <c r="K18" s="88"/>
      <c r="L18" s="88"/>
    </row>
    <row r="19" spans="1:26" ht="14.25" customHeight="1">
      <c r="A19" s="16">
        <v>16</v>
      </c>
      <c r="B19" s="329" t="s">
        <v>117</v>
      </c>
      <c r="C19" s="311"/>
      <c r="D19" s="312"/>
      <c r="E19" s="85" t="s">
        <v>101</v>
      </c>
      <c r="F19" s="16"/>
      <c r="H19" s="88"/>
      <c r="I19" s="88"/>
      <c r="J19" s="88"/>
      <c r="K19" s="88"/>
      <c r="L19" s="88"/>
    </row>
    <row r="20" spans="1:26" ht="14.25" customHeight="1">
      <c r="A20" s="16">
        <v>17</v>
      </c>
      <c r="B20" s="329" t="s">
        <v>118</v>
      </c>
      <c r="C20" s="311"/>
      <c r="D20" s="312"/>
      <c r="E20" s="85" t="s">
        <v>101</v>
      </c>
      <c r="F20" s="16"/>
      <c r="H20" s="88"/>
      <c r="I20" s="88"/>
      <c r="J20" s="88"/>
      <c r="K20" s="88"/>
      <c r="L20" s="88"/>
    </row>
    <row r="21" spans="1:26" ht="14.25" customHeight="1">
      <c r="A21" s="16">
        <v>18</v>
      </c>
      <c r="B21" s="329" t="s">
        <v>119</v>
      </c>
      <c r="C21" s="311"/>
      <c r="D21" s="312"/>
      <c r="E21" s="85" t="s">
        <v>101</v>
      </c>
      <c r="F21" s="16"/>
    </row>
    <row r="22" spans="1:26" ht="14.25" customHeight="1">
      <c r="A22" s="16">
        <v>19</v>
      </c>
      <c r="B22" s="329" t="s">
        <v>120</v>
      </c>
      <c r="C22" s="311"/>
      <c r="D22" s="312"/>
      <c r="E22" s="85" t="s">
        <v>101</v>
      </c>
      <c r="F22" s="16">
        <v>0</v>
      </c>
      <c r="H22" s="75"/>
      <c r="I22" s="75"/>
      <c r="J22" s="75"/>
      <c r="K22" s="75"/>
      <c r="L22" s="75"/>
      <c r="M22" s="75"/>
      <c r="N22" s="75"/>
    </row>
    <row r="23" spans="1:26" ht="14.25" customHeight="1">
      <c r="A23" s="16">
        <v>20</v>
      </c>
      <c r="B23" s="329" t="s">
        <v>121</v>
      </c>
      <c r="C23" s="311"/>
      <c r="D23" s="312"/>
      <c r="E23" s="85" t="s">
        <v>101</v>
      </c>
      <c r="F23" s="16">
        <v>0</v>
      </c>
      <c r="G23" s="91"/>
      <c r="H23" s="75"/>
      <c r="I23" s="75"/>
      <c r="J23" s="75"/>
      <c r="K23" s="75"/>
      <c r="L23" s="75"/>
      <c r="M23" s="75"/>
      <c r="N23" s="75"/>
    </row>
    <row r="24" spans="1:26" ht="14.25" customHeight="1">
      <c r="A24" s="16">
        <v>21</v>
      </c>
      <c r="B24" s="329" t="s">
        <v>122</v>
      </c>
      <c r="C24" s="311"/>
      <c r="D24" s="312"/>
      <c r="E24" s="85" t="s">
        <v>101</v>
      </c>
      <c r="F24" s="16">
        <v>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customHeight="1">
      <c r="A25" s="16">
        <v>22</v>
      </c>
      <c r="B25" s="329" t="s">
        <v>123</v>
      </c>
      <c r="C25" s="311"/>
      <c r="D25" s="312"/>
      <c r="E25" s="85" t="s">
        <v>101</v>
      </c>
      <c r="F25" s="16">
        <v>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.25" customHeight="1">
      <c r="A26" s="16">
        <v>23</v>
      </c>
      <c r="B26" s="329" t="s">
        <v>124</v>
      </c>
      <c r="C26" s="311"/>
      <c r="D26" s="312"/>
      <c r="E26" s="85" t="s">
        <v>101</v>
      </c>
      <c r="F26" s="16">
        <v>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customHeight="1">
      <c r="A27" s="16">
        <v>24</v>
      </c>
      <c r="B27" s="329" t="s">
        <v>125</v>
      </c>
      <c r="C27" s="311"/>
      <c r="D27" s="312"/>
      <c r="E27" s="85" t="s">
        <v>101</v>
      </c>
      <c r="F27" s="16">
        <v>0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.25" customHeight="1">
      <c r="A28" s="16">
        <v>25</v>
      </c>
      <c r="B28" s="329" t="s">
        <v>126</v>
      </c>
      <c r="C28" s="311"/>
      <c r="D28" s="312"/>
      <c r="E28" s="85" t="s">
        <v>101</v>
      </c>
      <c r="F28" s="16">
        <v>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customHeight="1">
      <c r="B29" s="330"/>
      <c r="C29" s="331"/>
      <c r="D29" s="331"/>
      <c r="E29" s="331"/>
      <c r="F29" s="332"/>
    </row>
    <row r="30" spans="1:26" ht="14.25" customHeight="1">
      <c r="B30" s="329" t="s">
        <v>127</v>
      </c>
      <c r="C30" s="311"/>
      <c r="D30" s="312"/>
      <c r="E30" s="92"/>
      <c r="F30" s="16"/>
    </row>
    <row r="31" spans="1:26" ht="14.25" customHeight="1">
      <c r="B31" s="329" t="s">
        <v>128</v>
      </c>
      <c r="C31" s="311"/>
      <c r="D31" s="312"/>
      <c r="E31" s="92"/>
      <c r="F31" s="16"/>
    </row>
    <row r="32" spans="1:26" ht="14.25" customHeight="1">
      <c r="B32" s="329" t="s">
        <v>129</v>
      </c>
      <c r="C32" s="311"/>
      <c r="D32" s="312"/>
      <c r="E32" s="92"/>
      <c r="F32" s="16"/>
    </row>
    <row r="33" spans="2:6" ht="14.25" customHeight="1">
      <c r="B33" s="329" t="s">
        <v>130</v>
      </c>
      <c r="C33" s="311"/>
      <c r="D33" s="312"/>
      <c r="E33" s="92"/>
      <c r="F33" s="16"/>
    </row>
    <row r="34" spans="2:6" ht="14.25" customHeight="1">
      <c r="B34" s="329" t="s">
        <v>131</v>
      </c>
      <c r="C34" s="311"/>
      <c r="D34" s="312"/>
      <c r="E34" s="92"/>
      <c r="F34" s="16"/>
    </row>
    <row r="35" spans="2:6" ht="14.25" customHeight="1">
      <c r="B35" s="329" t="s">
        <v>132</v>
      </c>
      <c r="C35" s="311"/>
      <c r="D35" s="312"/>
      <c r="E35" s="92"/>
      <c r="F35" s="16"/>
    </row>
    <row r="36" spans="2:6" ht="14.25" customHeight="1">
      <c r="B36" s="329" t="s">
        <v>133</v>
      </c>
      <c r="C36" s="311"/>
      <c r="D36" s="312"/>
      <c r="E36" s="92"/>
      <c r="F36" s="16"/>
    </row>
    <row r="37" spans="2:6" ht="14.25" customHeight="1">
      <c r="B37" s="329" t="s">
        <v>134</v>
      </c>
      <c r="C37" s="311"/>
      <c r="D37" s="312"/>
      <c r="E37" s="92"/>
      <c r="F37" s="16"/>
    </row>
    <row r="38" spans="2:6" ht="14.25" customHeight="1">
      <c r="B38" s="329" t="s">
        <v>135</v>
      </c>
      <c r="C38" s="311"/>
      <c r="D38" s="312"/>
      <c r="E38" s="92"/>
      <c r="F38" s="16"/>
    </row>
    <row r="39" spans="2:6" ht="14.25" customHeight="1">
      <c r="B39" s="329" t="s">
        <v>136</v>
      </c>
      <c r="C39" s="311"/>
      <c r="D39" s="312"/>
      <c r="E39" s="92"/>
      <c r="F39" s="16"/>
    </row>
    <row r="40" spans="2:6" ht="14.25" customHeight="1">
      <c r="B40" s="329" t="s">
        <v>137</v>
      </c>
      <c r="C40" s="311"/>
      <c r="D40" s="312"/>
      <c r="E40" s="92"/>
      <c r="F40" s="16"/>
    </row>
    <row r="41" spans="2:6" ht="14.25" customHeight="1">
      <c r="B41" s="329" t="s">
        <v>138</v>
      </c>
      <c r="C41" s="311"/>
      <c r="D41" s="312"/>
      <c r="E41" s="92"/>
      <c r="F41" s="16"/>
    </row>
    <row r="42" spans="2:6" ht="14.25" customHeight="1">
      <c r="B42" s="329" t="s">
        <v>139</v>
      </c>
      <c r="C42" s="311"/>
      <c r="D42" s="312"/>
      <c r="E42" s="92"/>
      <c r="F42" s="16"/>
    </row>
    <row r="43" spans="2:6" ht="14.25" customHeight="1">
      <c r="B43" s="329" t="s">
        <v>140</v>
      </c>
      <c r="C43" s="311"/>
      <c r="D43" s="312"/>
      <c r="E43" s="92"/>
      <c r="F43" s="16"/>
    </row>
    <row r="44" spans="2:6" ht="14.25" customHeight="1">
      <c r="B44" s="329" t="s">
        <v>141</v>
      </c>
      <c r="C44" s="311"/>
      <c r="D44" s="312"/>
      <c r="E44" s="92"/>
      <c r="F44" s="16"/>
    </row>
    <row r="45" spans="2:6" ht="14.25" customHeight="1">
      <c r="B45" s="329" t="s">
        <v>142</v>
      </c>
      <c r="C45" s="311"/>
      <c r="D45" s="312"/>
      <c r="E45" s="92"/>
      <c r="F45" s="16"/>
    </row>
    <row r="46" spans="2:6" ht="14.25" customHeight="1">
      <c r="B46" s="329" t="s">
        <v>143</v>
      </c>
      <c r="C46" s="311"/>
      <c r="D46" s="312"/>
      <c r="E46" s="92"/>
      <c r="F46" s="16"/>
    </row>
    <row r="47" spans="2:6" ht="14.25" customHeight="1">
      <c r="B47" s="329" t="s">
        <v>144</v>
      </c>
      <c r="C47" s="311"/>
      <c r="D47" s="312"/>
      <c r="E47" s="92"/>
      <c r="F47" s="16"/>
    </row>
    <row r="48" spans="2:6" ht="14.25" customHeight="1">
      <c r="B48" s="329" t="s">
        <v>145</v>
      </c>
      <c r="C48" s="311"/>
      <c r="D48" s="312"/>
      <c r="E48" s="92"/>
      <c r="F48" s="16"/>
    </row>
    <row r="49" spans="2:6" ht="14.25" customHeight="1">
      <c r="B49" s="329" t="s">
        <v>146</v>
      </c>
      <c r="C49" s="311"/>
      <c r="D49" s="312"/>
      <c r="E49" s="92"/>
      <c r="F49" s="16"/>
    </row>
    <row r="50" spans="2:6" ht="14.25" customHeight="1">
      <c r="E50" s="25"/>
    </row>
    <row r="51" spans="2:6" ht="14.25" customHeight="1">
      <c r="E51" s="25"/>
    </row>
    <row r="52" spans="2:6" ht="14.25" customHeight="1">
      <c r="E52" s="25"/>
    </row>
    <row r="53" spans="2:6" ht="14.25" customHeight="1">
      <c r="E53" s="25"/>
    </row>
    <row r="54" spans="2:6" ht="14.25" customHeight="1">
      <c r="E54" s="25"/>
    </row>
    <row r="55" spans="2:6" ht="14.25" customHeight="1">
      <c r="E55" s="25"/>
    </row>
    <row r="56" spans="2:6" ht="14.25" customHeight="1">
      <c r="E56" s="25"/>
    </row>
    <row r="57" spans="2:6" ht="14.25" customHeight="1">
      <c r="E57" s="25"/>
    </row>
    <row r="58" spans="2:6" ht="14.25" customHeight="1">
      <c r="E58" s="25"/>
    </row>
    <row r="59" spans="2:6" ht="14.25" customHeight="1">
      <c r="E59" s="25"/>
    </row>
    <row r="60" spans="2:6" ht="14.25" customHeight="1">
      <c r="E60" s="25"/>
    </row>
    <row r="61" spans="2:6" ht="14.25" customHeight="1">
      <c r="E61" s="25"/>
    </row>
    <row r="62" spans="2:6" ht="14.25" customHeight="1">
      <c r="E62" s="25"/>
    </row>
    <row r="63" spans="2:6" ht="14.25" customHeight="1">
      <c r="E63" s="25"/>
    </row>
    <row r="64" spans="2:6" ht="14.25" customHeight="1">
      <c r="E64" s="25"/>
    </row>
    <row r="65" spans="5:5" ht="14.25" customHeight="1">
      <c r="E65" s="25"/>
    </row>
    <row r="66" spans="5:5" ht="14.25" customHeight="1">
      <c r="E66" s="25"/>
    </row>
    <row r="67" spans="5:5" ht="14.25" customHeight="1">
      <c r="E67" s="25"/>
    </row>
    <row r="68" spans="5:5" ht="14.25" customHeight="1">
      <c r="E68" s="25"/>
    </row>
    <row r="69" spans="5:5" ht="14.25" customHeight="1">
      <c r="E69" s="25"/>
    </row>
    <row r="70" spans="5:5" ht="14.25" customHeight="1">
      <c r="E70" s="25"/>
    </row>
    <row r="71" spans="5:5" ht="14.25" customHeight="1">
      <c r="E71" s="25"/>
    </row>
    <row r="72" spans="5:5" ht="14.25" customHeight="1">
      <c r="E72" s="25"/>
    </row>
    <row r="73" spans="5:5" ht="14.25" customHeight="1">
      <c r="E73" s="25"/>
    </row>
    <row r="74" spans="5:5" ht="14.25" customHeight="1">
      <c r="E74" s="25"/>
    </row>
    <row r="75" spans="5:5" ht="14.25" customHeight="1">
      <c r="E75" s="25"/>
    </row>
    <row r="76" spans="5:5" ht="14.25" customHeight="1">
      <c r="E76" s="25"/>
    </row>
    <row r="77" spans="5:5" ht="14.25" customHeight="1">
      <c r="E77" s="25"/>
    </row>
    <row r="78" spans="5:5" ht="14.25" customHeight="1">
      <c r="E78" s="25"/>
    </row>
    <row r="79" spans="5:5" ht="14.25" customHeight="1">
      <c r="E79" s="25"/>
    </row>
    <row r="80" spans="5:5" ht="14.25" customHeight="1">
      <c r="E80" s="25"/>
    </row>
    <row r="81" spans="5:5" ht="14.25" customHeight="1">
      <c r="E81" s="25"/>
    </row>
    <row r="82" spans="5:5" ht="14.25" customHeight="1">
      <c r="E82" s="25"/>
    </row>
    <row r="83" spans="5:5" ht="14.25" customHeight="1">
      <c r="E83" s="25"/>
    </row>
    <row r="84" spans="5:5" ht="14.25" customHeight="1">
      <c r="E84" s="25"/>
    </row>
    <row r="85" spans="5:5" ht="14.25" customHeight="1">
      <c r="E85" s="25"/>
    </row>
    <row r="86" spans="5:5" ht="14.25" customHeight="1">
      <c r="E86" s="25"/>
    </row>
    <row r="87" spans="5:5" ht="14.25" customHeight="1">
      <c r="E87" s="25"/>
    </row>
    <row r="88" spans="5:5" ht="14.25" customHeight="1">
      <c r="E88" s="25"/>
    </row>
    <row r="89" spans="5:5" ht="14.25" customHeight="1">
      <c r="E89" s="25"/>
    </row>
    <row r="90" spans="5:5" ht="14.25" customHeight="1">
      <c r="E90" s="25"/>
    </row>
    <row r="91" spans="5:5" ht="14.25" customHeight="1">
      <c r="E91" s="25"/>
    </row>
    <row r="92" spans="5:5" ht="14.25" customHeight="1">
      <c r="E92" s="25"/>
    </row>
    <row r="93" spans="5:5" ht="14.25" customHeight="1">
      <c r="E93" s="25"/>
    </row>
    <row r="94" spans="5:5" ht="14.25" customHeight="1">
      <c r="E94" s="25"/>
    </row>
    <row r="95" spans="5:5" ht="14.25" customHeight="1">
      <c r="E95" s="25"/>
    </row>
    <row r="96" spans="5:5" ht="14.25" customHeight="1">
      <c r="E96" s="25"/>
    </row>
    <row r="97" spans="5:5" ht="14.25" customHeight="1">
      <c r="E97" s="25"/>
    </row>
    <row r="98" spans="5:5" ht="14.25" customHeight="1">
      <c r="E98" s="25"/>
    </row>
    <row r="99" spans="5:5" ht="14.25" customHeight="1">
      <c r="E99" s="25"/>
    </row>
    <row r="100" spans="5:5" ht="14.25" customHeight="1">
      <c r="E100" s="25"/>
    </row>
    <row r="101" spans="5:5" ht="14.25" customHeight="1">
      <c r="E101" s="25"/>
    </row>
    <row r="102" spans="5:5" ht="14.25" customHeight="1">
      <c r="E102" s="25"/>
    </row>
    <row r="103" spans="5:5" ht="14.25" customHeight="1">
      <c r="E103" s="25"/>
    </row>
    <row r="104" spans="5:5" ht="14.25" customHeight="1">
      <c r="E104" s="25"/>
    </row>
    <row r="105" spans="5:5" ht="14.25" customHeight="1">
      <c r="E105" s="25"/>
    </row>
    <row r="106" spans="5:5" ht="14.25" customHeight="1">
      <c r="E106" s="25"/>
    </row>
    <row r="107" spans="5:5" ht="14.25" customHeight="1">
      <c r="E107" s="25"/>
    </row>
    <row r="108" spans="5:5" ht="14.25" customHeight="1">
      <c r="E108" s="25"/>
    </row>
    <row r="109" spans="5:5" ht="14.25" customHeight="1">
      <c r="E109" s="25"/>
    </row>
    <row r="110" spans="5:5" ht="14.25" customHeight="1">
      <c r="E110" s="25"/>
    </row>
    <row r="111" spans="5:5" ht="14.25" customHeight="1">
      <c r="E111" s="25"/>
    </row>
    <row r="112" spans="5:5" ht="14.25" customHeight="1">
      <c r="E112" s="25"/>
    </row>
    <row r="113" spans="5:5" ht="14.25" customHeight="1">
      <c r="E113" s="25"/>
    </row>
    <row r="114" spans="5:5" ht="14.25" customHeight="1">
      <c r="E114" s="25"/>
    </row>
    <row r="115" spans="5:5" ht="14.25" customHeight="1">
      <c r="E115" s="25"/>
    </row>
    <row r="116" spans="5:5" ht="14.25" customHeight="1">
      <c r="E116" s="25"/>
    </row>
    <row r="117" spans="5:5" ht="14.25" customHeight="1">
      <c r="E117" s="25"/>
    </row>
    <row r="118" spans="5:5" ht="14.25" customHeight="1">
      <c r="E118" s="25"/>
    </row>
    <row r="119" spans="5:5" ht="14.25" customHeight="1">
      <c r="E119" s="25"/>
    </row>
    <row r="120" spans="5:5" ht="14.25" customHeight="1">
      <c r="E120" s="25"/>
    </row>
    <row r="121" spans="5:5" ht="14.25" customHeight="1">
      <c r="E121" s="25"/>
    </row>
    <row r="122" spans="5:5" ht="14.25" customHeight="1">
      <c r="E122" s="25"/>
    </row>
    <row r="123" spans="5:5" ht="14.25" customHeight="1">
      <c r="E123" s="25"/>
    </row>
    <row r="124" spans="5:5" ht="14.25" customHeight="1">
      <c r="E124" s="25"/>
    </row>
    <row r="125" spans="5:5" ht="14.25" customHeight="1">
      <c r="E125" s="25"/>
    </row>
    <row r="126" spans="5:5" ht="14.25" customHeight="1">
      <c r="E126" s="25"/>
    </row>
    <row r="127" spans="5:5" ht="14.25" customHeight="1">
      <c r="E127" s="25"/>
    </row>
    <row r="128" spans="5:5" ht="14.25" customHeight="1">
      <c r="E128" s="25"/>
    </row>
    <row r="129" spans="5:5" ht="14.25" customHeight="1">
      <c r="E129" s="25"/>
    </row>
    <row r="130" spans="5:5" ht="14.25" customHeight="1">
      <c r="E130" s="25"/>
    </row>
    <row r="131" spans="5:5" ht="14.25" customHeight="1">
      <c r="E131" s="25"/>
    </row>
    <row r="132" spans="5:5" ht="14.25" customHeight="1">
      <c r="E132" s="25"/>
    </row>
    <row r="133" spans="5:5" ht="14.25" customHeight="1">
      <c r="E133" s="25"/>
    </row>
    <row r="134" spans="5:5" ht="14.25" customHeight="1">
      <c r="E134" s="25"/>
    </row>
    <row r="135" spans="5:5" ht="14.25" customHeight="1">
      <c r="E135" s="25"/>
    </row>
    <row r="136" spans="5:5" ht="14.25" customHeight="1">
      <c r="E136" s="25"/>
    </row>
    <row r="137" spans="5:5" ht="14.25" customHeight="1">
      <c r="E137" s="25"/>
    </row>
    <row r="138" spans="5:5" ht="14.25" customHeight="1">
      <c r="E138" s="25"/>
    </row>
    <row r="139" spans="5:5" ht="14.25" customHeight="1">
      <c r="E139" s="25"/>
    </row>
    <row r="140" spans="5:5" ht="14.25" customHeight="1">
      <c r="E140" s="25"/>
    </row>
    <row r="141" spans="5:5" ht="14.25" customHeight="1">
      <c r="E141" s="25"/>
    </row>
    <row r="142" spans="5:5" ht="14.25" customHeight="1">
      <c r="E142" s="25"/>
    </row>
    <row r="143" spans="5:5" ht="14.25" customHeight="1">
      <c r="E143" s="25"/>
    </row>
    <row r="144" spans="5:5" ht="14.25" customHeight="1">
      <c r="E144" s="25"/>
    </row>
    <row r="145" spans="5:5" ht="14.25" customHeight="1">
      <c r="E145" s="25"/>
    </row>
    <row r="146" spans="5:5" ht="14.25" customHeight="1">
      <c r="E146" s="25"/>
    </row>
    <row r="147" spans="5:5" ht="14.25" customHeight="1">
      <c r="E147" s="25"/>
    </row>
    <row r="148" spans="5:5" ht="14.25" customHeight="1">
      <c r="E148" s="25"/>
    </row>
    <row r="149" spans="5:5" ht="14.25" customHeight="1">
      <c r="E149" s="25"/>
    </row>
    <row r="150" spans="5:5" ht="14.25" customHeight="1">
      <c r="E150" s="25"/>
    </row>
    <row r="151" spans="5:5" ht="14.25" customHeight="1">
      <c r="E151" s="25"/>
    </row>
    <row r="152" spans="5:5" ht="14.25" customHeight="1">
      <c r="E152" s="25"/>
    </row>
    <row r="153" spans="5:5" ht="14.25" customHeight="1">
      <c r="E153" s="25"/>
    </row>
    <row r="154" spans="5:5" ht="14.25" customHeight="1">
      <c r="E154" s="25"/>
    </row>
    <row r="155" spans="5:5" ht="14.25" customHeight="1">
      <c r="E155" s="25"/>
    </row>
    <row r="156" spans="5:5" ht="14.25" customHeight="1">
      <c r="E156" s="25"/>
    </row>
    <row r="157" spans="5:5" ht="14.25" customHeight="1">
      <c r="E157" s="25"/>
    </row>
    <row r="158" spans="5:5" ht="14.25" customHeight="1">
      <c r="E158" s="25"/>
    </row>
    <row r="159" spans="5:5" ht="14.25" customHeight="1">
      <c r="E159" s="25"/>
    </row>
    <row r="160" spans="5:5" ht="14.25" customHeight="1">
      <c r="E160" s="25"/>
    </row>
    <row r="161" spans="5:5" ht="14.25" customHeight="1">
      <c r="E161" s="25"/>
    </row>
    <row r="162" spans="5:5" ht="14.25" customHeight="1">
      <c r="E162" s="25"/>
    </row>
    <row r="163" spans="5:5" ht="14.25" customHeight="1">
      <c r="E163" s="25"/>
    </row>
    <row r="164" spans="5:5" ht="14.25" customHeight="1">
      <c r="E164" s="25"/>
    </row>
    <row r="165" spans="5:5" ht="14.25" customHeight="1">
      <c r="E165" s="25"/>
    </row>
    <row r="166" spans="5:5" ht="14.25" customHeight="1">
      <c r="E166" s="25"/>
    </row>
    <row r="167" spans="5:5" ht="14.25" customHeight="1">
      <c r="E167" s="25"/>
    </row>
    <row r="168" spans="5:5" ht="14.25" customHeight="1">
      <c r="E168" s="25"/>
    </row>
    <row r="169" spans="5:5" ht="14.25" customHeight="1">
      <c r="E169" s="25"/>
    </row>
    <row r="170" spans="5:5" ht="14.25" customHeight="1">
      <c r="E170" s="25"/>
    </row>
    <row r="171" spans="5:5" ht="14.25" customHeight="1">
      <c r="E171" s="25"/>
    </row>
    <row r="172" spans="5:5" ht="14.25" customHeight="1">
      <c r="E172" s="25"/>
    </row>
    <row r="173" spans="5:5" ht="14.25" customHeight="1">
      <c r="E173" s="25"/>
    </row>
    <row r="174" spans="5:5" ht="14.25" customHeight="1">
      <c r="E174" s="25"/>
    </row>
    <row r="175" spans="5:5" ht="14.25" customHeight="1">
      <c r="E175" s="25"/>
    </row>
    <row r="176" spans="5:5" ht="14.25" customHeight="1">
      <c r="E176" s="25"/>
    </row>
    <row r="177" spans="5:5" ht="14.25" customHeight="1">
      <c r="E177" s="25"/>
    </row>
    <row r="178" spans="5:5" ht="14.25" customHeight="1">
      <c r="E178" s="25"/>
    </row>
    <row r="179" spans="5:5" ht="14.25" customHeight="1">
      <c r="E179" s="25"/>
    </row>
    <row r="180" spans="5:5" ht="14.25" customHeight="1">
      <c r="E180" s="25"/>
    </row>
    <row r="181" spans="5:5" ht="14.25" customHeight="1">
      <c r="E181" s="25"/>
    </row>
    <row r="182" spans="5:5" ht="14.25" customHeight="1">
      <c r="E182" s="25"/>
    </row>
    <row r="183" spans="5:5" ht="14.25" customHeight="1">
      <c r="E183" s="25"/>
    </row>
    <row r="184" spans="5:5" ht="14.25" customHeight="1">
      <c r="E184" s="25"/>
    </row>
    <row r="185" spans="5:5" ht="14.25" customHeight="1">
      <c r="E185" s="25"/>
    </row>
    <row r="186" spans="5:5" ht="14.25" customHeight="1">
      <c r="E186" s="25"/>
    </row>
    <row r="187" spans="5:5" ht="14.25" customHeight="1">
      <c r="E187" s="25"/>
    </row>
    <row r="188" spans="5:5" ht="14.25" customHeight="1">
      <c r="E188" s="25"/>
    </row>
    <row r="189" spans="5:5" ht="14.25" customHeight="1">
      <c r="E189" s="25"/>
    </row>
    <row r="190" spans="5:5" ht="14.25" customHeight="1">
      <c r="E190" s="25"/>
    </row>
    <row r="191" spans="5:5" ht="14.25" customHeight="1">
      <c r="E191" s="25"/>
    </row>
    <row r="192" spans="5:5" ht="14.25" customHeight="1">
      <c r="E192" s="25"/>
    </row>
    <row r="193" spans="5:5" ht="14.25" customHeight="1">
      <c r="E193" s="25"/>
    </row>
    <row r="194" spans="5:5" ht="14.25" customHeight="1">
      <c r="E194" s="25"/>
    </row>
    <row r="195" spans="5:5" ht="14.25" customHeight="1">
      <c r="E195" s="25"/>
    </row>
    <row r="196" spans="5:5" ht="14.25" customHeight="1">
      <c r="E196" s="25"/>
    </row>
    <row r="197" spans="5:5" ht="14.25" customHeight="1">
      <c r="E197" s="25"/>
    </row>
    <row r="198" spans="5:5" ht="14.25" customHeight="1">
      <c r="E198" s="25"/>
    </row>
    <row r="199" spans="5:5" ht="14.25" customHeight="1">
      <c r="E199" s="25"/>
    </row>
    <row r="200" spans="5:5" ht="14.25" customHeight="1">
      <c r="E200" s="25"/>
    </row>
    <row r="201" spans="5:5" ht="14.25" customHeight="1">
      <c r="E201" s="25"/>
    </row>
    <row r="202" spans="5:5" ht="14.25" customHeight="1">
      <c r="E202" s="25"/>
    </row>
    <row r="203" spans="5:5" ht="14.25" customHeight="1">
      <c r="E203" s="25"/>
    </row>
    <row r="204" spans="5:5" ht="14.25" customHeight="1">
      <c r="E204" s="25"/>
    </row>
    <row r="205" spans="5:5" ht="14.25" customHeight="1">
      <c r="E205" s="25"/>
    </row>
    <row r="206" spans="5:5" ht="14.25" customHeight="1">
      <c r="E206" s="25"/>
    </row>
    <row r="207" spans="5:5" ht="14.25" customHeight="1">
      <c r="E207" s="25"/>
    </row>
    <row r="208" spans="5:5" ht="14.25" customHeight="1">
      <c r="E208" s="25"/>
    </row>
    <row r="209" spans="5:5" ht="14.25" customHeight="1">
      <c r="E209" s="25"/>
    </row>
    <row r="210" spans="5:5" ht="14.25" customHeight="1">
      <c r="E210" s="25"/>
    </row>
    <row r="211" spans="5:5" ht="14.25" customHeight="1">
      <c r="E211" s="25"/>
    </row>
    <row r="212" spans="5:5" ht="14.25" customHeight="1">
      <c r="E212" s="25"/>
    </row>
    <row r="213" spans="5:5" ht="14.25" customHeight="1">
      <c r="E213" s="25"/>
    </row>
    <row r="214" spans="5:5" ht="14.25" customHeight="1">
      <c r="E214" s="25"/>
    </row>
    <row r="215" spans="5:5" ht="14.25" customHeight="1">
      <c r="E215" s="25"/>
    </row>
    <row r="216" spans="5:5" ht="14.25" customHeight="1">
      <c r="E216" s="25"/>
    </row>
    <row r="217" spans="5:5" ht="14.25" customHeight="1">
      <c r="E217" s="25"/>
    </row>
    <row r="218" spans="5:5" ht="14.25" customHeight="1">
      <c r="E218" s="25"/>
    </row>
    <row r="219" spans="5:5" ht="14.25" customHeight="1">
      <c r="E219" s="25"/>
    </row>
    <row r="220" spans="5:5" ht="14.25" customHeight="1">
      <c r="E220" s="25"/>
    </row>
    <row r="221" spans="5:5" ht="14.25" customHeight="1">
      <c r="E221" s="25"/>
    </row>
    <row r="222" spans="5:5" ht="14.25" customHeight="1">
      <c r="E222" s="25"/>
    </row>
    <row r="223" spans="5:5" ht="14.25" customHeight="1">
      <c r="E223" s="25"/>
    </row>
    <row r="224" spans="5:5" ht="14.25" customHeight="1">
      <c r="E224" s="25"/>
    </row>
    <row r="225" spans="5:5" ht="14.25" customHeight="1">
      <c r="E225" s="25"/>
    </row>
    <row r="226" spans="5:5" ht="14.25" customHeight="1">
      <c r="E226" s="25"/>
    </row>
    <row r="227" spans="5:5" ht="14.25" customHeight="1">
      <c r="E227" s="25"/>
    </row>
    <row r="228" spans="5:5" ht="14.25" customHeight="1">
      <c r="E228" s="25"/>
    </row>
    <row r="229" spans="5:5" ht="14.25" customHeight="1">
      <c r="E229" s="25"/>
    </row>
    <row r="230" spans="5:5" ht="14.25" customHeight="1">
      <c r="E230" s="25"/>
    </row>
    <row r="231" spans="5:5" ht="14.25" customHeight="1">
      <c r="E231" s="25"/>
    </row>
    <row r="232" spans="5:5" ht="14.25" customHeight="1">
      <c r="E232" s="25"/>
    </row>
    <row r="233" spans="5:5" ht="14.25" customHeight="1">
      <c r="E233" s="25"/>
    </row>
    <row r="234" spans="5:5" ht="14.25" customHeight="1">
      <c r="E234" s="25"/>
    </row>
    <row r="235" spans="5:5" ht="14.25" customHeight="1">
      <c r="E235" s="25"/>
    </row>
    <row r="236" spans="5:5" ht="14.25" customHeight="1">
      <c r="E236" s="25"/>
    </row>
    <row r="237" spans="5:5" ht="14.25" customHeight="1">
      <c r="E237" s="25"/>
    </row>
    <row r="238" spans="5:5" ht="14.25" customHeight="1">
      <c r="E238" s="25"/>
    </row>
    <row r="239" spans="5:5" ht="14.25" customHeight="1">
      <c r="E239" s="25"/>
    </row>
    <row r="240" spans="5:5" ht="14.25" customHeight="1">
      <c r="E240" s="25"/>
    </row>
    <row r="241" spans="5:5" ht="14.25" customHeight="1">
      <c r="E241" s="25"/>
    </row>
    <row r="242" spans="5:5" ht="14.25" customHeight="1">
      <c r="E242" s="25"/>
    </row>
    <row r="243" spans="5:5" ht="14.25" customHeight="1">
      <c r="E243" s="25"/>
    </row>
    <row r="244" spans="5:5" ht="14.25" customHeight="1">
      <c r="E244" s="25"/>
    </row>
    <row r="245" spans="5:5" ht="14.25" customHeight="1">
      <c r="E245" s="25"/>
    </row>
    <row r="246" spans="5:5" ht="14.25" customHeight="1">
      <c r="E246" s="25"/>
    </row>
    <row r="247" spans="5:5" ht="14.25" customHeight="1">
      <c r="E247" s="25"/>
    </row>
    <row r="248" spans="5:5" ht="14.25" customHeight="1">
      <c r="E248" s="25"/>
    </row>
    <row r="249" spans="5:5" ht="14.25" customHeight="1">
      <c r="E249" s="25"/>
    </row>
    <row r="250" spans="5:5" ht="14.25" customHeight="1">
      <c r="E250" s="25"/>
    </row>
    <row r="251" spans="5:5" ht="14.25" customHeight="1">
      <c r="E251" s="25"/>
    </row>
    <row r="252" spans="5:5" ht="14.25" customHeight="1">
      <c r="E252" s="25"/>
    </row>
    <row r="253" spans="5:5" ht="14.25" customHeight="1">
      <c r="E253" s="25"/>
    </row>
    <row r="254" spans="5:5" ht="14.25" customHeight="1">
      <c r="E254" s="25"/>
    </row>
    <row r="255" spans="5:5" ht="14.25" customHeight="1">
      <c r="E255" s="25"/>
    </row>
    <row r="256" spans="5:5" ht="14.25" customHeight="1">
      <c r="E256" s="25"/>
    </row>
    <row r="257" spans="5:5" ht="14.25" customHeight="1">
      <c r="E257" s="25"/>
    </row>
    <row r="258" spans="5:5" ht="14.25" customHeight="1">
      <c r="E258" s="25"/>
    </row>
    <row r="259" spans="5:5" ht="14.25" customHeight="1">
      <c r="E259" s="25"/>
    </row>
    <row r="260" spans="5:5" ht="14.25" customHeight="1">
      <c r="E260" s="25"/>
    </row>
    <row r="261" spans="5:5" ht="14.25" customHeight="1">
      <c r="E261" s="25"/>
    </row>
    <row r="262" spans="5:5" ht="14.25" customHeight="1">
      <c r="E262" s="25"/>
    </row>
    <row r="263" spans="5:5" ht="14.25" customHeight="1">
      <c r="E263" s="25"/>
    </row>
    <row r="264" spans="5:5" ht="14.25" customHeight="1">
      <c r="E264" s="25"/>
    </row>
    <row r="265" spans="5:5" ht="14.25" customHeight="1">
      <c r="E265" s="25"/>
    </row>
    <row r="266" spans="5:5" ht="14.25" customHeight="1">
      <c r="E266" s="25"/>
    </row>
    <row r="267" spans="5:5" ht="14.25" customHeight="1">
      <c r="E267" s="25"/>
    </row>
    <row r="268" spans="5:5" ht="14.25" customHeight="1">
      <c r="E268" s="25"/>
    </row>
    <row r="269" spans="5:5" ht="14.25" customHeight="1">
      <c r="E269" s="25"/>
    </row>
    <row r="270" spans="5:5" ht="14.25" customHeight="1">
      <c r="E270" s="25"/>
    </row>
    <row r="271" spans="5:5" ht="14.25" customHeight="1">
      <c r="E271" s="25"/>
    </row>
    <row r="272" spans="5:5" ht="14.25" customHeight="1">
      <c r="E272" s="25"/>
    </row>
    <row r="273" spans="5:5" ht="14.25" customHeight="1">
      <c r="E273" s="25"/>
    </row>
    <row r="274" spans="5:5" ht="14.25" customHeight="1">
      <c r="E274" s="25"/>
    </row>
    <row r="275" spans="5:5" ht="14.25" customHeight="1">
      <c r="E275" s="25"/>
    </row>
    <row r="276" spans="5:5" ht="14.25" customHeight="1">
      <c r="E276" s="25"/>
    </row>
    <row r="277" spans="5:5" ht="14.25" customHeight="1">
      <c r="E277" s="25"/>
    </row>
    <row r="278" spans="5:5" ht="14.25" customHeight="1">
      <c r="E278" s="25"/>
    </row>
    <row r="279" spans="5:5" ht="14.25" customHeight="1">
      <c r="E279" s="25"/>
    </row>
    <row r="280" spans="5:5" ht="14.25" customHeight="1">
      <c r="E280" s="25"/>
    </row>
    <row r="281" spans="5:5" ht="14.25" customHeight="1">
      <c r="E281" s="25"/>
    </row>
    <row r="282" spans="5:5" ht="14.25" customHeight="1">
      <c r="E282" s="25"/>
    </row>
    <row r="283" spans="5:5" ht="14.25" customHeight="1">
      <c r="E283" s="25"/>
    </row>
    <row r="284" spans="5:5" ht="14.25" customHeight="1">
      <c r="E284" s="25"/>
    </row>
    <row r="285" spans="5:5" ht="14.25" customHeight="1">
      <c r="E285" s="25"/>
    </row>
    <row r="286" spans="5:5" ht="14.25" customHeight="1">
      <c r="E286" s="25"/>
    </row>
    <row r="287" spans="5:5" ht="14.25" customHeight="1">
      <c r="E287" s="25"/>
    </row>
    <row r="288" spans="5:5" ht="14.25" customHeight="1">
      <c r="E288" s="25"/>
    </row>
    <row r="289" spans="5:5" ht="14.25" customHeight="1">
      <c r="E289" s="25"/>
    </row>
    <row r="290" spans="5:5" ht="14.25" customHeight="1">
      <c r="E290" s="25"/>
    </row>
    <row r="291" spans="5:5" ht="14.25" customHeight="1">
      <c r="E291" s="25"/>
    </row>
    <row r="292" spans="5:5" ht="14.25" customHeight="1">
      <c r="E292" s="25"/>
    </row>
    <row r="293" spans="5:5" ht="14.25" customHeight="1">
      <c r="E293" s="25"/>
    </row>
    <row r="294" spans="5:5" ht="14.25" customHeight="1">
      <c r="E294" s="25"/>
    </row>
    <row r="295" spans="5:5" ht="14.25" customHeight="1">
      <c r="E295" s="25"/>
    </row>
    <row r="296" spans="5:5" ht="14.25" customHeight="1">
      <c r="E296" s="25"/>
    </row>
    <row r="297" spans="5:5" ht="14.25" customHeight="1">
      <c r="E297" s="25"/>
    </row>
    <row r="298" spans="5:5" ht="14.25" customHeight="1">
      <c r="E298" s="25"/>
    </row>
    <row r="299" spans="5:5" ht="14.25" customHeight="1">
      <c r="E299" s="25"/>
    </row>
    <row r="300" spans="5:5" ht="14.25" customHeight="1">
      <c r="E300" s="25"/>
    </row>
    <row r="301" spans="5:5" ht="14.25" customHeight="1">
      <c r="E301" s="25"/>
    </row>
    <row r="302" spans="5:5" ht="14.25" customHeight="1">
      <c r="E302" s="25"/>
    </row>
    <row r="303" spans="5:5" ht="14.25" customHeight="1">
      <c r="E303" s="25"/>
    </row>
    <row r="304" spans="5:5" ht="14.25" customHeight="1">
      <c r="E304" s="25"/>
    </row>
    <row r="305" spans="5:5" ht="14.25" customHeight="1">
      <c r="E305" s="25"/>
    </row>
    <row r="306" spans="5:5" ht="14.25" customHeight="1">
      <c r="E306" s="25"/>
    </row>
    <row r="307" spans="5:5" ht="14.25" customHeight="1">
      <c r="E307" s="25"/>
    </row>
    <row r="308" spans="5:5" ht="14.25" customHeight="1">
      <c r="E308" s="25"/>
    </row>
    <row r="309" spans="5:5" ht="14.25" customHeight="1">
      <c r="E309" s="25"/>
    </row>
    <row r="310" spans="5:5" ht="14.25" customHeight="1">
      <c r="E310" s="25"/>
    </row>
    <row r="311" spans="5:5" ht="14.25" customHeight="1">
      <c r="E311" s="25"/>
    </row>
    <row r="312" spans="5:5" ht="14.25" customHeight="1">
      <c r="E312" s="25"/>
    </row>
    <row r="313" spans="5:5" ht="14.25" customHeight="1">
      <c r="E313" s="25"/>
    </row>
    <row r="314" spans="5:5" ht="14.25" customHeight="1">
      <c r="E314" s="25"/>
    </row>
    <row r="315" spans="5:5" ht="14.25" customHeight="1">
      <c r="E315" s="25"/>
    </row>
    <row r="316" spans="5:5" ht="14.25" customHeight="1">
      <c r="E316" s="25"/>
    </row>
    <row r="317" spans="5:5" ht="14.25" customHeight="1">
      <c r="E317" s="25"/>
    </row>
    <row r="318" spans="5:5" ht="14.25" customHeight="1">
      <c r="E318" s="25"/>
    </row>
    <row r="319" spans="5:5" ht="14.25" customHeight="1">
      <c r="E319" s="25"/>
    </row>
    <row r="320" spans="5:5" ht="14.25" customHeight="1">
      <c r="E320" s="25"/>
    </row>
    <row r="321" spans="5:5" ht="14.25" customHeight="1">
      <c r="E321" s="25"/>
    </row>
    <row r="322" spans="5:5" ht="14.25" customHeight="1">
      <c r="E322" s="25"/>
    </row>
    <row r="323" spans="5:5" ht="14.25" customHeight="1">
      <c r="E323" s="25"/>
    </row>
    <row r="324" spans="5:5" ht="14.25" customHeight="1">
      <c r="E324" s="25"/>
    </row>
    <row r="325" spans="5:5" ht="14.25" customHeight="1">
      <c r="E325" s="25"/>
    </row>
    <row r="326" spans="5:5" ht="14.25" customHeight="1">
      <c r="E326" s="25"/>
    </row>
    <row r="327" spans="5:5" ht="14.25" customHeight="1">
      <c r="E327" s="25"/>
    </row>
    <row r="328" spans="5:5" ht="14.25" customHeight="1">
      <c r="E328" s="25"/>
    </row>
    <row r="329" spans="5:5" ht="14.25" customHeight="1">
      <c r="E329" s="25"/>
    </row>
    <row r="330" spans="5:5" ht="14.25" customHeight="1">
      <c r="E330" s="25"/>
    </row>
    <row r="331" spans="5:5" ht="14.25" customHeight="1">
      <c r="E331" s="25"/>
    </row>
    <row r="332" spans="5:5" ht="14.25" customHeight="1">
      <c r="E332" s="25"/>
    </row>
    <row r="333" spans="5:5" ht="14.25" customHeight="1">
      <c r="E333" s="25"/>
    </row>
    <row r="334" spans="5:5" ht="14.25" customHeight="1">
      <c r="E334" s="25"/>
    </row>
    <row r="335" spans="5:5" ht="14.25" customHeight="1">
      <c r="E335" s="25"/>
    </row>
    <row r="336" spans="5:5" ht="14.25" customHeight="1">
      <c r="E336" s="25"/>
    </row>
    <row r="337" spans="5:5" ht="14.25" customHeight="1">
      <c r="E337" s="25"/>
    </row>
    <row r="338" spans="5:5" ht="14.25" customHeight="1">
      <c r="E338" s="25"/>
    </row>
    <row r="339" spans="5:5" ht="14.25" customHeight="1">
      <c r="E339" s="25"/>
    </row>
    <row r="340" spans="5:5" ht="14.25" customHeight="1">
      <c r="E340" s="25"/>
    </row>
    <row r="341" spans="5:5" ht="14.25" customHeight="1">
      <c r="E341" s="25"/>
    </row>
    <row r="342" spans="5:5" ht="14.25" customHeight="1">
      <c r="E342" s="25"/>
    </row>
    <row r="343" spans="5:5" ht="14.25" customHeight="1">
      <c r="E343" s="25"/>
    </row>
    <row r="344" spans="5:5" ht="14.25" customHeight="1">
      <c r="E344" s="25"/>
    </row>
    <row r="345" spans="5:5" ht="14.25" customHeight="1">
      <c r="E345" s="25"/>
    </row>
    <row r="346" spans="5:5" ht="14.25" customHeight="1">
      <c r="E346" s="25"/>
    </row>
    <row r="347" spans="5:5" ht="14.25" customHeight="1">
      <c r="E347" s="25"/>
    </row>
    <row r="348" spans="5:5" ht="14.25" customHeight="1">
      <c r="E348" s="25"/>
    </row>
    <row r="349" spans="5:5" ht="14.25" customHeight="1">
      <c r="E349" s="25"/>
    </row>
    <row r="350" spans="5:5" ht="14.25" customHeight="1">
      <c r="E350" s="25"/>
    </row>
    <row r="351" spans="5:5" ht="14.25" customHeight="1">
      <c r="E351" s="25"/>
    </row>
    <row r="352" spans="5:5" ht="14.25" customHeight="1">
      <c r="E352" s="25"/>
    </row>
    <row r="353" spans="5:5" ht="14.25" customHeight="1">
      <c r="E353" s="25"/>
    </row>
    <row r="354" spans="5:5" ht="14.25" customHeight="1">
      <c r="E354" s="25"/>
    </row>
    <row r="355" spans="5:5" ht="14.25" customHeight="1">
      <c r="E355" s="25"/>
    </row>
    <row r="356" spans="5:5" ht="14.25" customHeight="1">
      <c r="E356" s="25"/>
    </row>
    <row r="357" spans="5:5" ht="14.25" customHeight="1">
      <c r="E357" s="25"/>
    </row>
    <row r="358" spans="5:5" ht="14.25" customHeight="1">
      <c r="E358" s="25"/>
    </row>
    <row r="359" spans="5:5" ht="14.25" customHeight="1">
      <c r="E359" s="25"/>
    </row>
    <row r="360" spans="5:5" ht="14.25" customHeight="1">
      <c r="E360" s="25"/>
    </row>
    <row r="361" spans="5:5" ht="14.25" customHeight="1">
      <c r="E361" s="25"/>
    </row>
    <row r="362" spans="5:5" ht="14.25" customHeight="1">
      <c r="E362" s="25"/>
    </row>
    <row r="363" spans="5:5" ht="14.25" customHeight="1">
      <c r="E363" s="25"/>
    </row>
    <row r="364" spans="5:5" ht="14.25" customHeight="1">
      <c r="E364" s="25"/>
    </row>
    <row r="365" spans="5:5" ht="14.25" customHeight="1">
      <c r="E365" s="25"/>
    </row>
    <row r="366" spans="5:5" ht="14.25" customHeight="1">
      <c r="E366" s="25"/>
    </row>
    <row r="367" spans="5:5" ht="14.25" customHeight="1">
      <c r="E367" s="25"/>
    </row>
    <row r="368" spans="5:5" ht="14.25" customHeight="1">
      <c r="E368" s="25"/>
    </row>
    <row r="369" spans="5:5" ht="14.25" customHeight="1">
      <c r="E369" s="25"/>
    </row>
    <row r="370" spans="5:5" ht="14.25" customHeight="1">
      <c r="E370" s="25"/>
    </row>
    <row r="371" spans="5:5" ht="14.25" customHeight="1">
      <c r="E371" s="25"/>
    </row>
    <row r="372" spans="5:5" ht="14.25" customHeight="1">
      <c r="E372" s="25"/>
    </row>
    <row r="373" spans="5:5" ht="14.25" customHeight="1">
      <c r="E373" s="25"/>
    </row>
    <row r="374" spans="5:5" ht="14.25" customHeight="1">
      <c r="E374" s="25"/>
    </row>
    <row r="375" spans="5:5" ht="14.25" customHeight="1">
      <c r="E375" s="25"/>
    </row>
    <row r="376" spans="5:5" ht="14.25" customHeight="1">
      <c r="E376" s="25"/>
    </row>
    <row r="377" spans="5:5" ht="14.25" customHeight="1">
      <c r="E377" s="25"/>
    </row>
    <row r="378" spans="5:5" ht="14.25" customHeight="1">
      <c r="E378" s="25"/>
    </row>
    <row r="379" spans="5:5" ht="14.25" customHeight="1">
      <c r="E379" s="25"/>
    </row>
    <row r="380" spans="5:5" ht="14.25" customHeight="1">
      <c r="E380" s="25"/>
    </row>
    <row r="381" spans="5:5" ht="14.25" customHeight="1">
      <c r="E381" s="25"/>
    </row>
    <row r="382" spans="5:5" ht="14.25" customHeight="1">
      <c r="E382" s="25"/>
    </row>
    <row r="383" spans="5:5" ht="14.25" customHeight="1">
      <c r="E383" s="25"/>
    </row>
    <row r="384" spans="5:5" ht="14.25" customHeight="1">
      <c r="E384" s="25"/>
    </row>
    <row r="385" spans="5:5" ht="14.25" customHeight="1">
      <c r="E385" s="25"/>
    </row>
    <row r="386" spans="5:5" ht="14.25" customHeight="1">
      <c r="E386" s="25"/>
    </row>
    <row r="387" spans="5:5" ht="14.25" customHeight="1">
      <c r="E387" s="25"/>
    </row>
    <row r="388" spans="5:5" ht="14.25" customHeight="1">
      <c r="E388" s="25"/>
    </row>
    <row r="389" spans="5:5" ht="14.25" customHeight="1">
      <c r="E389" s="25"/>
    </row>
    <row r="390" spans="5:5" ht="14.25" customHeight="1">
      <c r="E390" s="25"/>
    </row>
    <row r="391" spans="5:5" ht="14.25" customHeight="1">
      <c r="E391" s="25"/>
    </row>
    <row r="392" spans="5:5" ht="14.25" customHeight="1">
      <c r="E392" s="25"/>
    </row>
    <row r="393" spans="5:5" ht="14.25" customHeight="1">
      <c r="E393" s="25"/>
    </row>
    <row r="394" spans="5:5" ht="14.25" customHeight="1">
      <c r="E394" s="25"/>
    </row>
    <row r="395" spans="5:5" ht="14.25" customHeight="1">
      <c r="E395" s="25"/>
    </row>
    <row r="396" spans="5:5" ht="14.25" customHeight="1">
      <c r="E396" s="25"/>
    </row>
    <row r="397" spans="5:5" ht="14.25" customHeight="1">
      <c r="E397" s="25"/>
    </row>
    <row r="398" spans="5:5" ht="14.25" customHeight="1">
      <c r="E398" s="25"/>
    </row>
    <row r="399" spans="5:5" ht="14.25" customHeight="1">
      <c r="E399" s="25"/>
    </row>
    <row r="400" spans="5:5" ht="14.25" customHeight="1">
      <c r="E400" s="25"/>
    </row>
    <row r="401" spans="5:5" ht="14.25" customHeight="1">
      <c r="E401" s="25"/>
    </row>
    <row r="402" spans="5:5" ht="14.25" customHeight="1">
      <c r="E402" s="25"/>
    </row>
    <row r="403" spans="5:5" ht="14.25" customHeight="1">
      <c r="E403" s="25"/>
    </row>
    <row r="404" spans="5:5" ht="14.25" customHeight="1">
      <c r="E404" s="25"/>
    </row>
    <row r="405" spans="5:5" ht="14.25" customHeight="1">
      <c r="E405" s="25"/>
    </row>
    <row r="406" spans="5:5" ht="14.25" customHeight="1">
      <c r="E406" s="25"/>
    </row>
    <row r="407" spans="5:5" ht="14.25" customHeight="1">
      <c r="E407" s="25"/>
    </row>
    <row r="408" spans="5:5" ht="14.25" customHeight="1">
      <c r="E408" s="25"/>
    </row>
    <row r="409" spans="5:5" ht="14.25" customHeight="1">
      <c r="E409" s="25"/>
    </row>
    <row r="410" spans="5:5" ht="14.25" customHeight="1">
      <c r="E410" s="25"/>
    </row>
    <row r="411" spans="5:5" ht="14.25" customHeight="1">
      <c r="E411" s="25"/>
    </row>
    <row r="412" spans="5:5" ht="14.25" customHeight="1">
      <c r="E412" s="25"/>
    </row>
    <row r="413" spans="5:5" ht="14.25" customHeight="1">
      <c r="E413" s="25"/>
    </row>
    <row r="414" spans="5:5" ht="14.25" customHeight="1">
      <c r="E414" s="25"/>
    </row>
    <row r="415" spans="5:5" ht="14.25" customHeight="1">
      <c r="E415" s="25"/>
    </row>
    <row r="416" spans="5:5" ht="14.25" customHeight="1">
      <c r="E416" s="25"/>
    </row>
    <row r="417" spans="5:5" ht="14.25" customHeight="1">
      <c r="E417" s="25"/>
    </row>
    <row r="418" spans="5:5" ht="14.25" customHeight="1">
      <c r="E418" s="25"/>
    </row>
    <row r="419" spans="5:5" ht="14.25" customHeight="1">
      <c r="E419" s="25"/>
    </row>
    <row r="420" spans="5:5" ht="14.25" customHeight="1">
      <c r="E420" s="25"/>
    </row>
    <row r="421" spans="5:5" ht="14.25" customHeight="1">
      <c r="E421" s="25"/>
    </row>
    <row r="422" spans="5:5" ht="14.25" customHeight="1">
      <c r="E422" s="25"/>
    </row>
    <row r="423" spans="5:5" ht="14.25" customHeight="1">
      <c r="E423" s="25"/>
    </row>
    <row r="424" spans="5:5" ht="14.25" customHeight="1">
      <c r="E424" s="25"/>
    </row>
    <row r="425" spans="5:5" ht="14.25" customHeight="1">
      <c r="E425" s="25"/>
    </row>
    <row r="426" spans="5:5" ht="14.25" customHeight="1">
      <c r="E426" s="25"/>
    </row>
    <row r="427" spans="5:5" ht="14.25" customHeight="1">
      <c r="E427" s="25"/>
    </row>
    <row r="428" spans="5:5" ht="14.25" customHeight="1">
      <c r="E428" s="25"/>
    </row>
    <row r="429" spans="5:5" ht="14.25" customHeight="1">
      <c r="E429" s="25"/>
    </row>
    <row r="430" spans="5:5" ht="14.25" customHeight="1">
      <c r="E430" s="25"/>
    </row>
    <row r="431" spans="5:5" ht="14.25" customHeight="1">
      <c r="E431" s="25"/>
    </row>
    <row r="432" spans="5:5" ht="14.25" customHeight="1">
      <c r="E432" s="25"/>
    </row>
    <row r="433" spans="5:5" ht="14.25" customHeight="1">
      <c r="E433" s="25"/>
    </row>
    <row r="434" spans="5:5" ht="14.25" customHeight="1">
      <c r="E434" s="25"/>
    </row>
    <row r="435" spans="5:5" ht="14.25" customHeight="1">
      <c r="E435" s="25"/>
    </row>
    <row r="436" spans="5:5" ht="14.25" customHeight="1">
      <c r="E436" s="25"/>
    </row>
    <row r="437" spans="5:5" ht="14.25" customHeight="1">
      <c r="E437" s="25"/>
    </row>
    <row r="438" spans="5:5" ht="14.25" customHeight="1">
      <c r="E438" s="25"/>
    </row>
    <row r="439" spans="5:5" ht="14.25" customHeight="1">
      <c r="E439" s="25"/>
    </row>
    <row r="440" spans="5:5" ht="14.25" customHeight="1">
      <c r="E440" s="25"/>
    </row>
    <row r="441" spans="5:5" ht="14.25" customHeight="1">
      <c r="E441" s="25"/>
    </row>
    <row r="442" spans="5:5" ht="14.25" customHeight="1">
      <c r="E442" s="25"/>
    </row>
    <row r="443" spans="5:5" ht="14.25" customHeight="1">
      <c r="E443" s="25"/>
    </row>
    <row r="444" spans="5:5" ht="14.25" customHeight="1">
      <c r="E444" s="25"/>
    </row>
    <row r="445" spans="5:5" ht="14.25" customHeight="1">
      <c r="E445" s="25"/>
    </row>
    <row r="446" spans="5:5" ht="14.25" customHeight="1">
      <c r="E446" s="25"/>
    </row>
    <row r="447" spans="5:5" ht="14.25" customHeight="1">
      <c r="E447" s="25"/>
    </row>
    <row r="448" spans="5:5" ht="14.25" customHeight="1">
      <c r="E448" s="25"/>
    </row>
    <row r="449" spans="5:5" ht="14.25" customHeight="1">
      <c r="E449" s="25"/>
    </row>
    <row r="450" spans="5:5" ht="14.25" customHeight="1">
      <c r="E450" s="25"/>
    </row>
    <row r="451" spans="5:5" ht="14.25" customHeight="1">
      <c r="E451" s="25"/>
    </row>
    <row r="452" spans="5:5" ht="14.25" customHeight="1">
      <c r="E452" s="25"/>
    </row>
    <row r="453" spans="5:5" ht="14.25" customHeight="1">
      <c r="E453" s="25"/>
    </row>
    <row r="454" spans="5:5" ht="14.25" customHeight="1">
      <c r="E454" s="25"/>
    </row>
    <row r="455" spans="5:5" ht="14.25" customHeight="1">
      <c r="E455" s="25"/>
    </row>
    <row r="456" spans="5:5" ht="14.25" customHeight="1">
      <c r="E456" s="25"/>
    </row>
    <row r="457" spans="5:5" ht="14.25" customHeight="1">
      <c r="E457" s="25"/>
    </row>
    <row r="458" spans="5:5" ht="14.25" customHeight="1">
      <c r="E458" s="25"/>
    </row>
    <row r="459" spans="5:5" ht="14.25" customHeight="1">
      <c r="E459" s="25"/>
    </row>
    <row r="460" spans="5:5" ht="14.25" customHeight="1">
      <c r="E460" s="25"/>
    </row>
    <row r="461" spans="5:5" ht="14.25" customHeight="1">
      <c r="E461" s="25"/>
    </row>
    <row r="462" spans="5:5" ht="14.25" customHeight="1">
      <c r="E462" s="25"/>
    </row>
    <row r="463" spans="5:5" ht="14.25" customHeight="1">
      <c r="E463" s="25"/>
    </row>
    <row r="464" spans="5:5" ht="14.25" customHeight="1">
      <c r="E464" s="25"/>
    </row>
    <row r="465" spans="5:5" ht="14.25" customHeight="1">
      <c r="E465" s="25"/>
    </row>
    <row r="466" spans="5:5" ht="14.25" customHeight="1">
      <c r="E466" s="25"/>
    </row>
    <row r="467" spans="5:5" ht="14.25" customHeight="1">
      <c r="E467" s="25"/>
    </row>
    <row r="468" spans="5:5" ht="14.25" customHeight="1">
      <c r="E468" s="25"/>
    </row>
    <row r="469" spans="5:5" ht="14.25" customHeight="1">
      <c r="E469" s="25"/>
    </row>
    <row r="470" spans="5:5" ht="14.25" customHeight="1">
      <c r="E470" s="25"/>
    </row>
    <row r="471" spans="5:5" ht="14.25" customHeight="1">
      <c r="E471" s="25"/>
    </row>
    <row r="472" spans="5:5" ht="14.25" customHeight="1">
      <c r="E472" s="25"/>
    </row>
    <row r="473" spans="5:5" ht="14.25" customHeight="1">
      <c r="E473" s="25"/>
    </row>
    <row r="474" spans="5:5" ht="14.25" customHeight="1">
      <c r="E474" s="25"/>
    </row>
    <row r="475" spans="5:5" ht="14.25" customHeight="1">
      <c r="E475" s="25"/>
    </row>
    <row r="476" spans="5:5" ht="14.25" customHeight="1">
      <c r="E476" s="25"/>
    </row>
    <row r="477" spans="5:5" ht="14.25" customHeight="1">
      <c r="E477" s="25"/>
    </row>
    <row r="478" spans="5:5" ht="14.25" customHeight="1">
      <c r="E478" s="25"/>
    </row>
    <row r="479" spans="5:5" ht="14.25" customHeight="1">
      <c r="E479" s="25"/>
    </row>
    <row r="480" spans="5:5" ht="14.25" customHeight="1">
      <c r="E480" s="25"/>
    </row>
    <row r="481" spans="5:5" ht="14.25" customHeight="1">
      <c r="E481" s="25"/>
    </row>
    <row r="482" spans="5:5" ht="14.25" customHeight="1">
      <c r="E482" s="25"/>
    </row>
    <row r="483" spans="5:5" ht="14.25" customHeight="1">
      <c r="E483" s="25"/>
    </row>
    <row r="484" spans="5:5" ht="14.25" customHeight="1">
      <c r="E484" s="25"/>
    </row>
    <row r="485" spans="5:5" ht="14.25" customHeight="1">
      <c r="E485" s="25"/>
    </row>
    <row r="486" spans="5:5" ht="14.25" customHeight="1">
      <c r="E486" s="25"/>
    </row>
    <row r="487" spans="5:5" ht="14.25" customHeight="1">
      <c r="E487" s="25"/>
    </row>
    <row r="488" spans="5:5" ht="14.25" customHeight="1">
      <c r="E488" s="25"/>
    </row>
    <row r="489" spans="5:5" ht="14.25" customHeight="1">
      <c r="E489" s="25"/>
    </row>
    <row r="490" spans="5:5" ht="14.25" customHeight="1">
      <c r="E490" s="25"/>
    </row>
    <row r="491" spans="5:5" ht="14.25" customHeight="1">
      <c r="E491" s="25"/>
    </row>
    <row r="492" spans="5:5" ht="14.25" customHeight="1">
      <c r="E492" s="25"/>
    </row>
    <row r="493" spans="5:5" ht="14.25" customHeight="1">
      <c r="E493" s="25"/>
    </row>
    <row r="494" spans="5:5" ht="14.25" customHeight="1">
      <c r="E494" s="25"/>
    </row>
    <row r="495" spans="5:5" ht="14.25" customHeight="1">
      <c r="E495" s="25"/>
    </row>
    <row r="496" spans="5:5" ht="14.25" customHeight="1">
      <c r="E496" s="25"/>
    </row>
    <row r="497" spans="5:5" ht="14.25" customHeight="1">
      <c r="E497" s="25"/>
    </row>
    <row r="498" spans="5:5" ht="14.25" customHeight="1">
      <c r="E498" s="25"/>
    </row>
    <row r="499" spans="5:5" ht="14.25" customHeight="1">
      <c r="E499" s="25"/>
    </row>
    <row r="500" spans="5:5" ht="14.25" customHeight="1">
      <c r="E500" s="25"/>
    </row>
    <row r="501" spans="5:5" ht="14.25" customHeight="1">
      <c r="E501" s="25"/>
    </row>
    <row r="502" spans="5:5" ht="14.25" customHeight="1">
      <c r="E502" s="25"/>
    </row>
    <row r="503" spans="5:5" ht="14.25" customHeight="1">
      <c r="E503" s="25"/>
    </row>
    <row r="504" spans="5:5" ht="14.25" customHeight="1">
      <c r="E504" s="25"/>
    </row>
    <row r="505" spans="5:5" ht="14.25" customHeight="1">
      <c r="E505" s="25"/>
    </row>
    <row r="506" spans="5:5" ht="14.25" customHeight="1">
      <c r="E506" s="25"/>
    </row>
    <row r="507" spans="5:5" ht="14.25" customHeight="1">
      <c r="E507" s="25"/>
    </row>
    <row r="508" spans="5:5" ht="14.25" customHeight="1">
      <c r="E508" s="25"/>
    </row>
    <row r="509" spans="5:5" ht="14.25" customHeight="1">
      <c r="E509" s="25"/>
    </row>
    <row r="510" spans="5:5" ht="14.25" customHeight="1">
      <c r="E510" s="25"/>
    </row>
    <row r="511" spans="5:5" ht="14.25" customHeight="1">
      <c r="E511" s="25"/>
    </row>
    <row r="512" spans="5:5" ht="14.25" customHeight="1">
      <c r="E512" s="25"/>
    </row>
    <row r="513" spans="5:5" ht="14.25" customHeight="1">
      <c r="E513" s="25"/>
    </row>
    <row r="514" spans="5:5" ht="14.25" customHeight="1">
      <c r="E514" s="25"/>
    </row>
    <row r="515" spans="5:5" ht="14.25" customHeight="1">
      <c r="E515" s="25"/>
    </row>
    <row r="516" spans="5:5" ht="14.25" customHeight="1">
      <c r="E516" s="25"/>
    </row>
    <row r="517" spans="5:5" ht="14.25" customHeight="1">
      <c r="E517" s="25"/>
    </row>
    <row r="518" spans="5:5" ht="14.25" customHeight="1">
      <c r="E518" s="25"/>
    </row>
    <row r="519" spans="5:5" ht="14.25" customHeight="1">
      <c r="E519" s="25"/>
    </row>
    <row r="520" spans="5:5" ht="14.25" customHeight="1">
      <c r="E520" s="25"/>
    </row>
    <row r="521" spans="5:5" ht="14.25" customHeight="1">
      <c r="E521" s="25"/>
    </row>
    <row r="522" spans="5:5" ht="14.25" customHeight="1">
      <c r="E522" s="25"/>
    </row>
    <row r="523" spans="5:5" ht="14.25" customHeight="1">
      <c r="E523" s="25"/>
    </row>
    <row r="524" spans="5:5" ht="14.25" customHeight="1">
      <c r="E524" s="25"/>
    </row>
    <row r="525" spans="5:5" ht="14.25" customHeight="1">
      <c r="E525" s="25"/>
    </row>
    <row r="526" spans="5:5" ht="14.25" customHeight="1">
      <c r="E526" s="25"/>
    </row>
    <row r="527" spans="5:5" ht="14.25" customHeight="1">
      <c r="E527" s="25"/>
    </row>
    <row r="528" spans="5:5" ht="14.25" customHeight="1">
      <c r="E528" s="25"/>
    </row>
    <row r="529" spans="5:5" ht="14.25" customHeight="1">
      <c r="E529" s="25"/>
    </row>
    <row r="530" spans="5:5" ht="14.25" customHeight="1">
      <c r="E530" s="25"/>
    </row>
    <row r="531" spans="5:5" ht="14.25" customHeight="1">
      <c r="E531" s="25"/>
    </row>
    <row r="532" spans="5:5" ht="14.25" customHeight="1">
      <c r="E532" s="25"/>
    </row>
    <row r="533" spans="5:5" ht="14.25" customHeight="1">
      <c r="E533" s="25"/>
    </row>
    <row r="534" spans="5:5" ht="14.25" customHeight="1">
      <c r="E534" s="25"/>
    </row>
    <row r="535" spans="5:5" ht="14.25" customHeight="1">
      <c r="E535" s="25"/>
    </row>
    <row r="536" spans="5:5" ht="14.25" customHeight="1">
      <c r="E536" s="25"/>
    </row>
    <row r="537" spans="5:5" ht="14.25" customHeight="1">
      <c r="E537" s="25"/>
    </row>
    <row r="538" spans="5:5" ht="14.25" customHeight="1">
      <c r="E538" s="25"/>
    </row>
    <row r="539" spans="5:5" ht="14.25" customHeight="1">
      <c r="E539" s="25"/>
    </row>
    <row r="540" spans="5:5" ht="14.25" customHeight="1">
      <c r="E540" s="25"/>
    </row>
    <row r="541" spans="5:5" ht="14.25" customHeight="1">
      <c r="E541" s="25"/>
    </row>
    <row r="542" spans="5:5" ht="14.25" customHeight="1">
      <c r="E542" s="25"/>
    </row>
    <row r="543" spans="5:5" ht="14.25" customHeight="1">
      <c r="E543" s="25"/>
    </row>
    <row r="544" spans="5:5" ht="14.25" customHeight="1">
      <c r="E544" s="25"/>
    </row>
    <row r="545" spans="5:5" ht="14.25" customHeight="1">
      <c r="E545" s="25"/>
    </row>
    <row r="546" spans="5:5" ht="14.25" customHeight="1">
      <c r="E546" s="25"/>
    </row>
    <row r="547" spans="5:5" ht="14.25" customHeight="1">
      <c r="E547" s="25"/>
    </row>
    <row r="548" spans="5:5" ht="14.25" customHeight="1">
      <c r="E548" s="25"/>
    </row>
    <row r="549" spans="5:5" ht="14.25" customHeight="1">
      <c r="E549" s="25"/>
    </row>
    <row r="550" spans="5:5" ht="14.25" customHeight="1">
      <c r="E550" s="25"/>
    </row>
    <row r="551" spans="5:5" ht="14.25" customHeight="1">
      <c r="E551" s="25"/>
    </row>
    <row r="552" spans="5:5" ht="14.25" customHeight="1">
      <c r="E552" s="25"/>
    </row>
    <row r="553" spans="5:5" ht="14.25" customHeight="1">
      <c r="E553" s="25"/>
    </row>
    <row r="554" spans="5:5" ht="14.25" customHeight="1">
      <c r="E554" s="25"/>
    </row>
    <row r="555" spans="5:5" ht="14.25" customHeight="1">
      <c r="E555" s="25"/>
    </row>
    <row r="556" spans="5:5" ht="14.25" customHeight="1">
      <c r="E556" s="25"/>
    </row>
    <row r="557" spans="5:5" ht="14.25" customHeight="1">
      <c r="E557" s="25"/>
    </row>
    <row r="558" spans="5:5" ht="14.25" customHeight="1">
      <c r="E558" s="25"/>
    </row>
    <row r="559" spans="5:5" ht="14.25" customHeight="1">
      <c r="E559" s="25"/>
    </row>
    <row r="560" spans="5:5" ht="14.25" customHeight="1">
      <c r="E560" s="25"/>
    </row>
    <row r="561" spans="5:5" ht="14.25" customHeight="1">
      <c r="E561" s="25"/>
    </row>
    <row r="562" spans="5:5" ht="14.25" customHeight="1">
      <c r="E562" s="25"/>
    </row>
    <row r="563" spans="5:5" ht="14.25" customHeight="1">
      <c r="E563" s="25"/>
    </row>
    <row r="564" spans="5:5" ht="14.25" customHeight="1">
      <c r="E564" s="25"/>
    </row>
    <row r="565" spans="5:5" ht="14.25" customHeight="1">
      <c r="E565" s="25"/>
    </row>
    <row r="566" spans="5:5" ht="14.25" customHeight="1">
      <c r="E566" s="25"/>
    </row>
    <row r="567" spans="5:5" ht="14.25" customHeight="1">
      <c r="E567" s="25"/>
    </row>
    <row r="568" spans="5:5" ht="14.25" customHeight="1">
      <c r="E568" s="25"/>
    </row>
    <row r="569" spans="5:5" ht="14.25" customHeight="1">
      <c r="E569" s="25"/>
    </row>
    <row r="570" spans="5:5" ht="14.25" customHeight="1">
      <c r="E570" s="25"/>
    </row>
    <row r="571" spans="5:5" ht="14.25" customHeight="1">
      <c r="E571" s="25"/>
    </row>
    <row r="572" spans="5:5" ht="14.25" customHeight="1">
      <c r="E572" s="25"/>
    </row>
    <row r="573" spans="5:5" ht="14.25" customHeight="1">
      <c r="E573" s="25"/>
    </row>
    <row r="574" spans="5:5" ht="14.25" customHeight="1">
      <c r="E574" s="25"/>
    </row>
    <row r="575" spans="5:5" ht="14.25" customHeight="1">
      <c r="E575" s="25"/>
    </row>
    <row r="576" spans="5:5" ht="14.25" customHeight="1">
      <c r="E576" s="25"/>
    </row>
    <row r="577" spans="5:5" ht="14.25" customHeight="1">
      <c r="E577" s="25"/>
    </row>
    <row r="578" spans="5:5" ht="14.25" customHeight="1">
      <c r="E578" s="25"/>
    </row>
    <row r="579" spans="5:5" ht="14.25" customHeight="1">
      <c r="E579" s="25"/>
    </row>
    <row r="580" spans="5:5" ht="14.25" customHeight="1">
      <c r="E580" s="25"/>
    </row>
    <row r="581" spans="5:5" ht="14.25" customHeight="1">
      <c r="E581" s="25"/>
    </row>
    <row r="582" spans="5:5" ht="14.25" customHeight="1">
      <c r="E582" s="25"/>
    </row>
    <row r="583" spans="5:5" ht="14.25" customHeight="1">
      <c r="E583" s="25"/>
    </row>
    <row r="584" spans="5:5" ht="14.25" customHeight="1">
      <c r="E584" s="25"/>
    </row>
    <row r="585" spans="5:5" ht="14.25" customHeight="1">
      <c r="E585" s="25"/>
    </row>
    <row r="586" spans="5:5" ht="14.25" customHeight="1">
      <c r="E586" s="25"/>
    </row>
    <row r="587" spans="5:5" ht="14.25" customHeight="1">
      <c r="E587" s="25"/>
    </row>
    <row r="588" spans="5:5" ht="14.25" customHeight="1">
      <c r="E588" s="25"/>
    </row>
    <row r="589" spans="5:5" ht="14.25" customHeight="1">
      <c r="E589" s="25"/>
    </row>
    <row r="590" spans="5:5" ht="14.25" customHeight="1">
      <c r="E590" s="25"/>
    </row>
    <row r="591" spans="5:5" ht="14.25" customHeight="1">
      <c r="E591" s="25"/>
    </row>
    <row r="592" spans="5:5" ht="14.25" customHeight="1">
      <c r="E592" s="25"/>
    </row>
    <row r="593" spans="5:5" ht="14.25" customHeight="1">
      <c r="E593" s="25"/>
    </row>
    <row r="594" spans="5:5" ht="14.25" customHeight="1">
      <c r="E594" s="25"/>
    </row>
    <row r="595" spans="5:5" ht="14.25" customHeight="1">
      <c r="E595" s="25"/>
    </row>
    <row r="596" spans="5:5" ht="14.25" customHeight="1">
      <c r="E596" s="25"/>
    </row>
    <row r="597" spans="5:5" ht="14.25" customHeight="1">
      <c r="E597" s="25"/>
    </row>
    <row r="598" spans="5:5" ht="14.25" customHeight="1">
      <c r="E598" s="25"/>
    </row>
    <row r="599" spans="5:5" ht="14.25" customHeight="1">
      <c r="E599" s="25"/>
    </row>
    <row r="600" spans="5:5" ht="14.25" customHeight="1">
      <c r="E600" s="25"/>
    </row>
    <row r="601" spans="5:5" ht="14.25" customHeight="1">
      <c r="E601" s="25"/>
    </row>
    <row r="602" spans="5:5" ht="14.25" customHeight="1">
      <c r="E602" s="25"/>
    </row>
    <row r="603" spans="5:5" ht="14.25" customHeight="1">
      <c r="E603" s="25"/>
    </row>
    <row r="604" spans="5:5" ht="14.25" customHeight="1">
      <c r="E604" s="25"/>
    </row>
    <row r="605" spans="5:5" ht="14.25" customHeight="1">
      <c r="E605" s="25"/>
    </row>
    <row r="606" spans="5:5" ht="14.25" customHeight="1">
      <c r="E606" s="25"/>
    </row>
    <row r="607" spans="5:5" ht="14.25" customHeight="1">
      <c r="E607" s="25"/>
    </row>
    <row r="608" spans="5:5" ht="14.25" customHeight="1">
      <c r="E608" s="25"/>
    </row>
    <row r="609" spans="5:5" ht="14.25" customHeight="1">
      <c r="E609" s="25"/>
    </row>
    <row r="610" spans="5:5" ht="14.25" customHeight="1">
      <c r="E610" s="25"/>
    </row>
    <row r="611" spans="5:5" ht="14.25" customHeight="1">
      <c r="E611" s="25"/>
    </row>
    <row r="612" spans="5:5" ht="14.25" customHeight="1">
      <c r="E612" s="25"/>
    </row>
    <row r="613" spans="5:5" ht="14.25" customHeight="1">
      <c r="E613" s="25"/>
    </row>
    <row r="614" spans="5:5" ht="14.25" customHeight="1">
      <c r="E614" s="25"/>
    </row>
    <row r="615" spans="5:5" ht="14.25" customHeight="1">
      <c r="E615" s="25"/>
    </row>
    <row r="616" spans="5:5" ht="14.25" customHeight="1">
      <c r="E616" s="25"/>
    </row>
    <row r="617" spans="5:5" ht="14.25" customHeight="1">
      <c r="E617" s="25"/>
    </row>
    <row r="618" spans="5:5" ht="14.25" customHeight="1">
      <c r="E618" s="25"/>
    </row>
    <row r="619" spans="5:5" ht="14.25" customHeight="1">
      <c r="E619" s="25"/>
    </row>
    <row r="620" spans="5:5" ht="14.25" customHeight="1">
      <c r="E620" s="25"/>
    </row>
    <row r="621" spans="5:5" ht="14.25" customHeight="1">
      <c r="E621" s="25"/>
    </row>
    <row r="622" spans="5:5" ht="14.25" customHeight="1">
      <c r="E622" s="25"/>
    </row>
    <row r="623" spans="5:5" ht="14.25" customHeight="1">
      <c r="E623" s="25"/>
    </row>
    <row r="624" spans="5:5" ht="14.25" customHeight="1">
      <c r="E624" s="25"/>
    </row>
    <row r="625" spans="5:5" ht="14.25" customHeight="1">
      <c r="E625" s="25"/>
    </row>
    <row r="626" spans="5:5" ht="14.25" customHeight="1">
      <c r="E626" s="25"/>
    </row>
    <row r="627" spans="5:5" ht="14.25" customHeight="1">
      <c r="E627" s="25"/>
    </row>
    <row r="628" spans="5:5" ht="14.25" customHeight="1">
      <c r="E628" s="25"/>
    </row>
    <row r="629" spans="5:5" ht="14.25" customHeight="1">
      <c r="E629" s="25"/>
    </row>
    <row r="630" spans="5:5" ht="14.25" customHeight="1">
      <c r="E630" s="25"/>
    </row>
    <row r="631" spans="5:5" ht="14.25" customHeight="1">
      <c r="E631" s="25"/>
    </row>
    <row r="632" spans="5:5" ht="14.25" customHeight="1">
      <c r="E632" s="25"/>
    </row>
    <row r="633" spans="5:5" ht="14.25" customHeight="1">
      <c r="E633" s="25"/>
    </row>
    <row r="634" spans="5:5" ht="14.25" customHeight="1">
      <c r="E634" s="25"/>
    </row>
    <row r="635" spans="5:5" ht="14.25" customHeight="1">
      <c r="E635" s="25"/>
    </row>
    <row r="636" spans="5:5" ht="14.25" customHeight="1">
      <c r="E636" s="25"/>
    </row>
    <row r="637" spans="5:5" ht="14.25" customHeight="1">
      <c r="E637" s="25"/>
    </row>
    <row r="638" spans="5:5" ht="14.25" customHeight="1">
      <c r="E638" s="25"/>
    </row>
    <row r="639" spans="5:5" ht="14.25" customHeight="1">
      <c r="E639" s="25"/>
    </row>
    <row r="640" spans="5:5" ht="14.25" customHeight="1">
      <c r="E640" s="25"/>
    </row>
    <row r="641" spans="5:5" ht="14.25" customHeight="1">
      <c r="E641" s="25"/>
    </row>
    <row r="642" spans="5:5" ht="14.25" customHeight="1">
      <c r="E642" s="25"/>
    </row>
    <row r="643" spans="5:5" ht="14.25" customHeight="1">
      <c r="E643" s="25"/>
    </row>
    <row r="644" spans="5:5" ht="14.25" customHeight="1">
      <c r="E644" s="25"/>
    </row>
    <row r="645" spans="5:5" ht="14.25" customHeight="1">
      <c r="E645" s="25"/>
    </row>
    <row r="646" spans="5:5" ht="14.25" customHeight="1">
      <c r="E646" s="25"/>
    </row>
    <row r="647" spans="5:5" ht="14.25" customHeight="1">
      <c r="E647" s="25"/>
    </row>
    <row r="648" spans="5:5" ht="14.25" customHeight="1">
      <c r="E648" s="25"/>
    </row>
    <row r="649" spans="5:5" ht="14.25" customHeight="1">
      <c r="E649" s="25"/>
    </row>
    <row r="650" spans="5:5" ht="14.25" customHeight="1">
      <c r="E650" s="25"/>
    </row>
    <row r="651" spans="5:5" ht="14.25" customHeight="1">
      <c r="E651" s="25"/>
    </row>
    <row r="652" spans="5:5" ht="14.25" customHeight="1">
      <c r="E652" s="25"/>
    </row>
    <row r="653" spans="5:5" ht="14.25" customHeight="1">
      <c r="E653" s="25"/>
    </row>
    <row r="654" spans="5:5" ht="14.25" customHeight="1">
      <c r="E654" s="25"/>
    </row>
    <row r="655" spans="5:5" ht="14.25" customHeight="1">
      <c r="E655" s="25"/>
    </row>
    <row r="656" spans="5:5" ht="14.25" customHeight="1">
      <c r="E656" s="25"/>
    </row>
    <row r="657" spans="5:5" ht="14.25" customHeight="1">
      <c r="E657" s="25"/>
    </row>
    <row r="658" spans="5:5" ht="14.25" customHeight="1">
      <c r="E658" s="25"/>
    </row>
    <row r="659" spans="5:5" ht="14.25" customHeight="1">
      <c r="E659" s="25"/>
    </row>
    <row r="660" spans="5:5" ht="14.25" customHeight="1">
      <c r="E660" s="25"/>
    </row>
    <row r="661" spans="5:5" ht="14.25" customHeight="1">
      <c r="E661" s="25"/>
    </row>
    <row r="662" spans="5:5" ht="14.25" customHeight="1">
      <c r="E662" s="25"/>
    </row>
    <row r="663" spans="5:5" ht="14.25" customHeight="1">
      <c r="E663" s="25"/>
    </row>
    <row r="664" spans="5:5" ht="14.25" customHeight="1">
      <c r="E664" s="25"/>
    </row>
    <row r="665" spans="5:5" ht="14.25" customHeight="1">
      <c r="E665" s="25"/>
    </row>
    <row r="666" spans="5:5" ht="14.25" customHeight="1">
      <c r="E666" s="25"/>
    </row>
    <row r="667" spans="5:5" ht="14.25" customHeight="1">
      <c r="E667" s="25"/>
    </row>
    <row r="668" spans="5:5" ht="14.25" customHeight="1">
      <c r="E668" s="25"/>
    </row>
    <row r="669" spans="5:5" ht="14.25" customHeight="1">
      <c r="E669" s="25"/>
    </row>
    <row r="670" spans="5:5" ht="14.25" customHeight="1">
      <c r="E670" s="25"/>
    </row>
    <row r="671" spans="5:5" ht="14.25" customHeight="1">
      <c r="E671" s="25"/>
    </row>
    <row r="672" spans="5:5" ht="14.25" customHeight="1">
      <c r="E672" s="25"/>
    </row>
    <row r="673" spans="5:5" ht="14.25" customHeight="1">
      <c r="E673" s="25"/>
    </row>
    <row r="674" spans="5:5" ht="14.25" customHeight="1">
      <c r="E674" s="25"/>
    </row>
    <row r="675" spans="5:5" ht="14.25" customHeight="1">
      <c r="E675" s="25"/>
    </row>
    <row r="676" spans="5:5" ht="14.25" customHeight="1">
      <c r="E676" s="25"/>
    </row>
    <row r="677" spans="5:5" ht="14.25" customHeight="1">
      <c r="E677" s="25"/>
    </row>
    <row r="678" spans="5:5" ht="14.25" customHeight="1">
      <c r="E678" s="25"/>
    </row>
    <row r="679" spans="5:5" ht="14.25" customHeight="1">
      <c r="E679" s="25"/>
    </row>
    <row r="680" spans="5:5" ht="14.25" customHeight="1">
      <c r="E680" s="25"/>
    </row>
    <row r="681" spans="5:5" ht="14.25" customHeight="1">
      <c r="E681" s="25"/>
    </row>
    <row r="682" spans="5:5" ht="14.25" customHeight="1">
      <c r="E682" s="25"/>
    </row>
    <row r="683" spans="5:5" ht="14.25" customHeight="1">
      <c r="E683" s="25"/>
    </row>
    <row r="684" spans="5:5" ht="14.25" customHeight="1">
      <c r="E684" s="25"/>
    </row>
    <row r="685" spans="5:5" ht="14.25" customHeight="1">
      <c r="E685" s="25"/>
    </row>
    <row r="686" spans="5:5" ht="14.25" customHeight="1">
      <c r="E686" s="25"/>
    </row>
    <row r="687" spans="5:5" ht="14.25" customHeight="1">
      <c r="E687" s="25"/>
    </row>
    <row r="688" spans="5:5" ht="14.25" customHeight="1">
      <c r="E688" s="25"/>
    </row>
    <row r="689" spans="5:5" ht="14.25" customHeight="1">
      <c r="E689" s="25"/>
    </row>
    <row r="690" spans="5:5" ht="14.25" customHeight="1">
      <c r="E690" s="25"/>
    </row>
    <row r="691" spans="5:5" ht="14.25" customHeight="1">
      <c r="E691" s="25"/>
    </row>
    <row r="692" spans="5:5" ht="14.25" customHeight="1">
      <c r="E692" s="25"/>
    </row>
    <row r="693" spans="5:5" ht="14.25" customHeight="1">
      <c r="E693" s="25"/>
    </row>
    <row r="694" spans="5:5" ht="14.25" customHeight="1">
      <c r="E694" s="25"/>
    </row>
    <row r="695" spans="5:5" ht="14.25" customHeight="1">
      <c r="E695" s="25"/>
    </row>
    <row r="696" spans="5:5" ht="14.25" customHeight="1">
      <c r="E696" s="25"/>
    </row>
    <row r="697" spans="5:5" ht="14.25" customHeight="1">
      <c r="E697" s="25"/>
    </row>
    <row r="698" spans="5:5" ht="14.25" customHeight="1">
      <c r="E698" s="25"/>
    </row>
    <row r="699" spans="5:5" ht="14.25" customHeight="1">
      <c r="E699" s="25"/>
    </row>
    <row r="700" spans="5:5" ht="14.25" customHeight="1">
      <c r="E700" s="25"/>
    </row>
    <row r="701" spans="5:5" ht="14.25" customHeight="1">
      <c r="E701" s="25"/>
    </row>
    <row r="702" spans="5:5" ht="14.25" customHeight="1">
      <c r="E702" s="25"/>
    </row>
    <row r="703" spans="5:5" ht="14.25" customHeight="1">
      <c r="E703" s="25"/>
    </row>
    <row r="704" spans="5:5" ht="14.25" customHeight="1">
      <c r="E704" s="25"/>
    </row>
    <row r="705" spans="5:5" ht="14.25" customHeight="1">
      <c r="E705" s="25"/>
    </row>
    <row r="706" spans="5:5" ht="14.25" customHeight="1">
      <c r="E706" s="25"/>
    </row>
    <row r="707" spans="5:5" ht="14.25" customHeight="1">
      <c r="E707" s="25"/>
    </row>
    <row r="708" spans="5:5" ht="14.25" customHeight="1">
      <c r="E708" s="25"/>
    </row>
    <row r="709" spans="5:5" ht="14.25" customHeight="1">
      <c r="E709" s="25"/>
    </row>
    <row r="710" spans="5:5" ht="14.25" customHeight="1">
      <c r="E710" s="25"/>
    </row>
    <row r="711" spans="5:5" ht="14.25" customHeight="1">
      <c r="E711" s="25"/>
    </row>
    <row r="712" spans="5:5" ht="14.25" customHeight="1">
      <c r="E712" s="25"/>
    </row>
    <row r="713" spans="5:5" ht="14.25" customHeight="1">
      <c r="E713" s="25"/>
    </row>
    <row r="714" spans="5:5" ht="14.25" customHeight="1">
      <c r="E714" s="25"/>
    </row>
    <row r="715" spans="5:5" ht="14.25" customHeight="1">
      <c r="E715" s="25"/>
    </row>
    <row r="716" spans="5:5" ht="14.25" customHeight="1">
      <c r="E716" s="25"/>
    </row>
    <row r="717" spans="5:5" ht="14.25" customHeight="1">
      <c r="E717" s="25"/>
    </row>
    <row r="718" spans="5:5" ht="14.25" customHeight="1">
      <c r="E718" s="25"/>
    </row>
    <row r="719" spans="5:5" ht="14.25" customHeight="1">
      <c r="E719" s="25"/>
    </row>
    <row r="720" spans="5:5" ht="14.25" customHeight="1">
      <c r="E720" s="25"/>
    </row>
    <row r="721" spans="5:5" ht="14.25" customHeight="1">
      <c r="E721" s="25"/>
    </row>
    <row r="722" spans="5:5" ht="14.25" customHeight="1">
      <c r="E722" s="25"/>
    </row>
    <row r="723" spans="5:5" ht="14.25" customHeight="1">
      <c r="E723" s="25"/>
    </row>
    <row r="724" spans="5:5" ht="14.25" customHeight="1">
      <c r="E724" s="25"/>
    </row>
    <row r="725" spans="5:5" ht="14.25" customHeight="1">
      <c r="E725" s="25"/>
    </row>
    <row r="726" spans="5:5" ht="14.25" customHeight="1">
      <c r="E726" s="25"/>
    </row>
    <row r="727" spans="5:5" ht="14.25" customHeight="1">
      <c r="E727" s="25"/>
    </row>
    <row r="728" spans="5:5" ht="14.25" customHeight="1">
      <c r="E728" s="25"/>
    </row>
    <row r="729" spans="5:5" ht="14.25" customHeight="1">
      <c r="E729" s="25"/>
    </row>
    <row r="730" spans="5:5" ht="14.25" customHeight="1">
      <c r="E730" s="25"/>
    </row>
    <row r="731" spans="5:5" ht="14.25" customHeight="1">
      <c r="E731" s="25"/>
    </row>
    <row r="732" spans="5:5" ht="14.25" customHeight="1">
      <c r="E732" s="25"/>
    </row>
    <row r="733" spans="5:5" ht="14.25" customHeight="1">
      <c r="E733" s="25"/>
    </row>
    <row r="734" spans="5:5" ht="14.25" customHeight="1">
      <c r="E734" s="25"/>
    </row>
    <row r="735" spans="5:5" ht="14.25" customHeight="1">
      <c r="E735" s="25"/>
    </row>
    <row r="736" spans="5:5" ht="14.25" customHeight="1">
      <c r="E736" s="25"/>
    </row>
    <row r="737" spans="5:5" ht="14.25" customHeight="1">
      <c r="E737" s="25"/>
    </row>
    <row r="738" spans="5:5" ht="14.25" customHeight="1">
      <c r="E738" s="25"/>
    </row>
    <row r="739" spans="5:5" ht="14.25" customHeight="1">
      <c r="E739" s="25"/>
    </row>
    <row r="740" spans="5:5" ht="14.25" customHeight="1">
      <c r="E740" s="25"/>
    </row>
    <row r="741" spans="5:5" ht="14.25" customHeight="1">
      <c r="E741" s="25"/>
    </row>
    <row r="742" spans="5:5" ht="14.25" customHeight="1">
      <c r="E742" s="25"/>
    </row>
    <row r="743" spans="5:5" ht="14.25" customHeight="1">
      <c r="E743" s="25"/>
    </row>
    <row r="744" spans="5:5" ht="14.25" customHeight="1">
      <c r="E744" s="25"/>
    </row>
    <row r="745" spans="5:5" ht="14.25" customHeight="1">
      <c r="E745" s="25"/>
    </row>
    <row r="746" spans="5:5" ht="14.25" customHeight="1">
      <c r="E746" s="25"/>
    </row>
    <row r="747" spans="5:5" ht="14.25" customHeight="1">
      <c r="E747" s="25"/>
    </row>
    <row r="748" spans="5:5" ht="14.25" customHeight="1">
      <c r="E748" s="25"/>
    </row>
    <row r="749" spans="5:5" ht="14.25" customHeight="1">
      <c r="E749" s="25"/>
    </row>
    <row r="750" spans="5:5" ht="14.25" customHeight="1">
      <c r="E750" s="25"/>
    </row>
    <row r="751" spans="5:5" ht="14.25" customHeight="1">
      <c r="E751" s="25"/>
    </row>
    <row r="752" spans="5:5" ht="14.25" customHeight="1">
      <c r="E752" s="25"/>
    </row>
    <row r="753" spans="5:5" ht="14.25" customHeight="1">
      <c r="E753" s="25"/>
    </row>
    <row r="754" spans="5:5" ht="14.25" customHeight="1">
      <c r="E754" s="25"/>
    </row>
    <row r="755" spans="5:5" ht="14.25" customHeight="1">
      <c r="E755" s="25"/>
    </row>
    <row r="756" spans="5:5" ht="14.25" customHeight="1">
      <c r="E756" s="25"/>
    </row>
    <row r="757" spans="5:5" ht="14.25" customHeight="1">
      <c r="E757" s="25"/>
    </row>
    <row r="758" spans="5:5" ht="14.25" customHeight="1">
      <c r="E758" s="25"/>
    </row>
    <row r="759" spans="5:5" ht="14.25" customHeight="1">
      <c r="E759" s="25"/>
    </row>
    <row r="760" spans="5:5" ht="14.25" customHeight="1">
      <c r="E760" s="25"/>
    </row>
    <row r="761" spans="5:5" ht="14.25" customHeight="1">
      <c r="E761" s="25"/>
    </row>
    <row r="762" spans="5:5" ht="14.25" customHeight="1">
      <c r="E762" s="25"/>
    </row>
    <row r="763" spans="5:5" ht="14.25" customHeight="1">
      <c r="E763" s="25"/>
    </row>
    <row r="764" spans="5:5" ht="14.25" customHeight="1">
      <c r="E764" s="25"/>
    </row>
    <row r="765" spans="5:5" ht="14.25" customHeight="1">
      <c r="E765" s="25"/>
    </row>
    <row r="766" spans="5:5" ht="14.25" customHeight="1">
      <c r="E766" s="25"/>
    </row>
    <row r="767" spans="5:5" ht="14.25" customHeight="1">
      <c r="E767" s="25"/>
    </row>
    <row r="768" spans="5:5" ht="14.25" customHeight="1">
      <c r="E768" s="25"/>
    </row>
    <row r="769" spans="5:5" ht="14.25" customHeight="1">
      <c r="E769" s="25"/>
    </row>
    <row r="770" spans="5:5" ht="14.25" customHeight="1">
      <c r="E770" s="25"/>
    </row>
    <row r="771" spans="5:5" ht="14.25" customHeight="1">
      <c r="E771" s="25"/>
    </row>
    <row r="772" spans="5:5" ht="14.25" customHeight="1">
      <c r="E772" s="25"/>
    </row>
    <row r="773" spans="5:5" ht="14.25" customHeight="1">
      <c r="E773" s="25"/>
    </row>
    <row r="774" spans="5:5" ht="14.25" customHeight="1">
      <c r="E774" s="25"/>
    </row>
    <row r="775" spans="5:5" ht="14.25" customHeight="1">
      <c r="E775" s="25"/>
    </row>
    <row r="776" spans="5:5" ht="14.25" customHeight="1">
      <c r="E776" s="25"/>
    </row>
    <row r="777" spans="5:5" ht="14.25" customHeight="1">
      <c r="E777" s="25"/>
    </row>
    <row r="778" spans="5:5" ht="14.25" customHeight="1">
      <c r="E778" s="25"/>
    </row>
    <row r="779" spans="5:5" ht="14.25" customHeight="1">
      <c r="E779" s="25"/>
    </row>
    <row r="780" spans="5:5" ht="14.25" customHeight="1">
      <c r="E780" s="25"/>
    </row>
    <row r="781" spans="5:5" ht="14.25" customHeight="1">
      <c r="E781" s="25"/>
    </row>
    <row r="782" spans="5:5" ht="14.25" customHeight="1">
      <c r="E782" s="25"/>
    </row>
    <row r="783" spans="5:5" ht="14.25" customHeight="1">
      <c r="E783" s="25"/>
    </row>
    <row r="784" spans="5:5" ht="14.25" customHeight="1">
      <c r="E784" s="25"/>
    </row>
    <row r="785" spans="5:5" ht="14.25" customHeight="1">
      <c r="E785" s="25"/>
    </row>
    <row r="786" spans="5:5" ht="14.25" customHeight="1">
      <c r="E786" s="25"/>
    </row>
    <row r="787" spans="5:5" ht="14.25" customHeight="1">
      <c r="E787" s="25"/>
    </row>
    <row r="788" spans="5:5" ht="14.25" customHeight="1">
      <c r="E788" s="25"/>
    </row>
    <row r="789" spans="5:5" ht="14.25" customHeight="1">
      <c r="E789" s="25"/>
    </row>
    <row r="790" spans="5:5" ht="14.25" customHeight="1">
      <c r="E790" s="25"/>
    </row>
    <row r="791" spans="5:5" ht="14.25" customHeight="1">
      <c r="E791" s="25"/>
    </row>
    <row r="792" spans="5:5" ht="14.25" customHeight="1">
      <c r="E792" s="25"/>
    </row>
    <row r="793" spans="5:5" ht="14.25" customHeight="1">
      <c r="E793" s="25"/>
    </row>
    <row r="794" spans="5:5" ht="14.25" customHeight="1">
      <c r="E794" s="25"/>
    </row>
    <row r="795" spans="5:5" ht="14.25" customHeight="1">
      <c r="E795" s="25"/>
    </row>
    <row r="796" spans="5:5" ht="14.25" customHeight="1">
      <c r="E796" s="25"/>
    </row>
    <row r="797" spans="5:5" ht="14.25" customHeight="1">
      <c r="E797" s="25"/>
    </row>
    <row r="798" spans="5:5" ht="14.25" customHeight="1">
      <c r="E798" s="25"/>
    </row>
    <row r="799" spans="5:5" ht="14.25" customHeight="1">
      <c r="E799" s="25"/>
    </row>
    <row r="800" spans="5:5" ht="14.25" customHeight="1">
      <c r="E800" s="25"/>
    </row>
    <row r="801" spans="5:5" ht="14.25" customHeight="1">
      <c r="E801" s="25"/>
    </row>
    <row r="802" spans="5:5" ht="14.25" customHeight="1">
      <c r="E802" s="25"/>
    </row>
    <row r="803" spans="5:5" ht="14.25" customHeight="1">
      <c r="E803" s="25"/>
    </row>
    <row r="804" spans="5:5" ht="14.25" customHeight="1">
      <c r="E804" s="25"/>
    </row>
    <row r="805" spans="5:5" ht="14.25" customHeight="1">
      <c r="E805" s="25"/>
    </row>
    <row r="806" spans="5:5" ht="14.25" customHeight="1">
      <c r="E806" s="25"/>
    </row>
    <row r="807" spans="5:5" ht="14.25" customHeight="1">
      <c r="E807" s="25"/>
    </row>
    <row r="808" spans="5:5" ht="14.25" customHeight="1">
      <c r="E808" s="25"/>
    </row>
    <row r="809" spans="5:5" ht="14.25" customHeight="1">
      <c r="E809" s="25"/>
    </row>
    <row r="810" spans="5:5" ht="14.25" customHeight="1">
      <c r="E810" s="25"/>
    </row>
    <row r="811" spans="5:5" ht="14.25" customHeight="1">
      <c r="E811" s="25"/>
    </row>
    <row r="812" spans="5:5" ht="14.25" customHeight="1">
      <c r="E812" s="25"/>
    </row>
    <row r="813" spans="5:5" ht="14.25" customHeight="1">
      <c r="E813" s="25"/>
    </row>
    <row r="814" spans="5:5" ht="14.25" customHeight="1">
      <c r="E814" s="25"/>
    </row>
    <row r="815" spans="5:5" ht="14.25" customHeight="1">
      <c r="E815" s="25"/>
    </row>
    <row r="816" spans="5:5" ht="14.25" customHeight="1">
      <c r="E816" s="25"/>
    </row>
    <row r="817" spans="5:5" ht="14.25" customHeight="1">
      <c r="E817" s="25"/>
    </row>
    <row r="818" spans="5:5" ht="14.25" customHeight="1">
      <c r="E818" s="25"/>
    </row>
    <row r="819" spans="5:5" ht="14.25" customHeight="1">
      <c r="E819" s="25"/>
    </row>
    <row r="820" spans="5:5" ht="14.25" customHeight="1">
      <c r="E820" s="25"/>
    </row>
    <row r="821" spans="5:5" ht="14.25" customHeight="1">
      <c r="E821" s="25"/>
    </row>
    <row r="822" spans="5:5" ht="14.25" customHeight="1">
      <c r="E822" s="25"/>
    </row>
    <row r="823" spans="5:5" ht="14.25" customHeight="1">
      <c r="E823" s="25"/>
    </row>
    <row r="824" spans="5:5" ht="14.25" customHeight="1">
      <c r="E824" s="25"/>
    </row>
    <row r="825" spans="5:5" ht="14.25" customHeight="1">
      <c r="E825" s="25"/>
    </row>
    <row r="826" spans="5:5" ht="14.25" customHeight="1">
      <c r="E826" s="25"/>
    </row>
    <row r="827" spans="5:5" ht="14.25" customHeight="1">
      <c r="E827" s="25"/>
    </row>
    <row r="828" spans="5:5" ht="14.25" customHeight="1">
      <c r="E828" s="25"/>
    </row>
    <row r="829" spans="5:5" ht="14.25" customHeight="1">
      <c r="E829" s="25"/>
    </row>
    <row r="830" spans="5:5" ht="14.25" customHeight="1">
      <c r="E830" s="25"/>
    </row>
    <row r="831" spans="5:5" ht="14.25" customHeight="1">
      <c r="E831" s="25"/>
    </row>
    <row r="832" spans="5:5" ht="14.25" customHeight="1">
      <c r="E832" s="25"/>
    </row>
    <row r="833" spans="5:5" ht="14.25" customHeight="1">
      <c r="E833" s="25"/>
    </row>
    <row r="834" spans="5:5" ht="14.25" customHeight="1">
      <c r="E834" s="25"/>
    </row>
    <row r="835" spans="5:5" ht="14.25" customHeight="1">
      <c r="E835" s="25"/>
    </row>
    <row r="836" spans="5:5" ht="14.25" customHeight="1">
      <c r="E836" s="25"/>
    </row>
    <row r="837" spans="5:5" ht="14.25" customHeight="1">
      <c r="E837" s="25"/>
    </row>
    <row r="838" spans="5:5" ht="14.25" customHeight="1">
      <c r="E838" s="25"/>
    </row>
    <row r="839" spans="5:5" ht="14.25" customHeight="1">
      <c r="E839" s="25"/>
    </row>
    <row r="840" spans="5:5" ht="14.25" customHeight="1">
      <c r="E840" s="25"/>
    </row>
    <row r="841" spans="5:5" ht="14.25" customHeight="1">
      <c r="E841" s="25"/>
    </row>
    <row r="842" spans="5:5" ht="14.25" customHeight="1">
      <c r="E842" s="25"/>
    </row>
    <row r="843" spans="5:5" ht="14.25" customHeight="1">
      <c r="E843" s="25"/>
    </row>
    <row r="844" spans="5:5" ht="14.25" customHeight="1">
      <c r="E844" s="25"/>
    </row>
    <row r="845" spans="5:5" ht="14.25" customHeight="1">
      <c r="E845" s="25"/>
    </row>
    <row r="846" spans="5:5" ht="14.25" customHeight="1">
      <c r="E846" s="25"/>
    </row>
    <row r="847" spans="5:5" ht="14.25" customHeight="1">
      <c r="E847" s="25"/>
    </row>
    <row r="848" spans="5:5" ht="14.25" customHeight="1">
      <c r="E848" s="25"/>
    </row>
    <row r="849" spans="5:5" ht="14.25" customHeight="1">
      <c r="E849" s="25"/>
    </row>
    <row r="850" spans="5:5" ht="14.25" customHeight="1">
      <c r="E850" s="25"/>
    </row>
    <row r="851" spans="5:5" ht="14.25" customHeight="1">
      <c r="E851" s="25"/>
    </row>
    <row r="852" spans="5:5" ht="14.25" customHeight="1">
      <c r="E852" s="25"/>
    </row>
    <row r="853" spans="5:5" ht="14.25" customHeight="1">
      <c r="E853" s="25"/>
    </row>
    <row r="854" spans="5:5" ht="14.25" customHeight="1">
      <c r="E854" s="25"/>
    </row>
    <row r="855" spans="5:5" ht="14.25" customHeight="1">
      <c r="E855" s="25"/>
    </row>
    <row r="856" spans="5:5" ht="14.25" customHeight="1">
      <c r="E856" s="25"/>
    </row>
    <row r="857" spans="5:5" ht="14.25" customHeight="1">
      <c r="E857" s="25"/>
    </row>
    <row r="858" spans="5:5" ht="14.25" customHeight="1">
      <c r="E858" s="25"/>
    </row>
    <row r="859" spans="5:5" ht="14.25" customHeight="1">
      <c r="E859" s="25"/>
    </row>
    <row r="860" spans="5:5" ht="14.25" customHeight="1">
      <c r="E860" s="25"/>
    </row>
    <row r="861" spans="5:5" ht="14.25" customHeight="1">
      <c r="E861" s="25"/>
    </row>
    <row r="862" spans="5:5" ht="14.25" customHeight="1">
      <c r="E862" s="25"/>
    </row>
    <row r="863" spans="5:5" ht="14.25" customHeight="1">
      <c r="E863" s="25"/>
    </row>
    <row r="864" spans="5:5" ht="14.25" customHeight="1">
      <c r="E864" s="25"/>
    </row>
    <row r="865" spans="5:5" ht="14.25" customHeight="1">
      <c r="E865" s="25"/>
    </row>
    <row r="866" spans="5:5" ht="14.25" customHeight="1">
      <c r="E866" s="25"/>
    </row>
    <row r="867" spans="5:5" ht="14.25" customHeight="1">
      <c r="E867" s="25"/>
    </row>
    <row r="868" spans="5:5" ht="14.25" customHeight="1">
      <c r="E868" s="25"/>
    </row>
    <row r="869" spans="5:5" ht="14.25" customHeight="1">
      <c r="E869" s="25"/>
    </row>
    <row r="870" spans="5:5" ht="14.25" customHeight="1">
      <c r="E870" s="25"/>
    </row>
    <row r="871" spans="5:5" ht="14.25" customHeight="1">
      <c r="E871" s="25"/>
    </row>
    <row r="872" spans="5:5" ht="14.25" customHeight="1">
      <c r="E872" s="25"/>
    </row>
    <row r="873" spans="5:5" ht="14.25" customHeight="1">
      <c r="E873" s="25"/>
    </row>
    <row r="874" spans="5:5" ht="14.25" customHeight="1">
      <c r="E874" s="25"/>
    </row>
    <row r="875" spans="5:5" ht="14.25" customHeight="1">
      <c r="E875" s="25"/>
    </row>
    <row r="876" spans="5:5" ht="14.25" customHeight="1">
      <c r="E876" s="25"/>
    </row>
    <row r="877" spans="5:5" ht="14.25" customHeight="1">
      <c r="E877" s="25"/>
    </row>
    <row r="878" spans="5:5" ht="14.25" customHeight="1">
      <c r="E878" s="25"/>
    </row>
    <row r="879" spans="5:5" ht="14.25" customHeight="1">
      <c r="E879" s="25"/>
    </row>
    <row r="880" spans="5:5" ht="14.25" customHeight="1">
      <c r="E880" s="25"/>
    </row>
    <row r="881" spans="5:5" ht="14.25" customHeight="1">
      <c r="E881" s="25"/>
    </row>
    <row r="882" spans="5:5" ht="14.25" customHeight="1">
      <c r="E882" s="25"/>
    </row>
    <row r="883" spans="5:5" ht="14.25" customHeight="1">
      <c r="E883" s="25"/>
    </row>
    <row r="884" spans="5:5" ht="14.25" customHeight="1">
      <c r="E884" s="25"/>
    </row>
    <row r="885" spans="5:5" ht="14.25" customHeight="1">
      <c r="E885" s="25"/>
    </row>
    <row r="886" spans="5:5" ht="14.25" customHeight="1">
      <c r="E886" s="25"/>
    </row>
    <row r="887" spans="5:5" ht="14.25" customHeight="1">
      <c r="E887" s="25"/>
    </row>
    <row r="888" spans="5:5" ht="14.25" customHeight="1">
      <c r="E888" s="25"/>
    </row>
    <row r="889" spans="5:5" ht="14.25" customHeight="1">
      <c r="E889" s="25"/>
    </row>
    <row r="890" spans="5:5" ht="14.25" customHeight="1">
      <c r="E890" s="25"/>
    </row>
    <row r="891" spans="5:5" ht="14.25" customHeight="1">
      <c r="E891" s="25"/>
    </row>
    <row r="892" spans="5:5" ht="14.25" customHeight="1">
      <c r="E892" s="25"/>
    </row>
    <row r="893" spans="5:5" ht="14.25" customHeight="1">
      <c r="E893" s="25"/>
    </row>
    <row r="894" spans="5:5" ht="14.25" customHeight="1">
      <c r="E894" s="25"/>
    </row>
    <row r="895" spans="5:5" ht="14.25" customHeight="1">
      <c r="E895" s="25"/>
    </row>
    <row r="896" spans="5:5" ht="14.25" customHeight="1">
      <c r="E896" s="25"/>
    </row>
    <row r="897" spans="5:5" ht="14.25" customHeight="1">
      <c r="E897" s="25"/>
    </row>
    <row r="898" spans="5:5" ht="14.25" customHeight="1">
      <c r="E898" s="25"/>
    </row>
    <row r="899" spans="5:5" ht="14.25" customHeight="1">
      <c r="E899" s="25"/>
    </row>
    <row r="900" spans="5:5" ht="14.25" customHeight="1">
      <c r="E900" s="25"/>
    </row>
    <row r="901" spans="5:5" ht="14.25" customHeight="1">
      <c r="E901" s="25"/>
    </row>
    <row r="902" spans="5:5" ht="14.25" customHeight="1">
      <c r="E902" s="25"/>
    </row>
    <row r="903" spans="5:5" ht="14.25" customHeight="1">
      <c r="E903" s="25"/>
    </row>
    <row r="904" spans="5:5" ht="14.25" customHeight="1">
      <c r="E904" s="25"/>
    </row>
    <row r="905" spans="5:5" ht="14.25" customHeight="1">
      <c r="E905" s="25"/>
    </row>
    <row r="906" spans="5:5" ht="14.25" customHeight="1">
      <c r="E906" s="25"/>
    </row>
    <row r="907" spans="5:5" ht="14.25" customHeight="1">
      <c r="E907" s="25"/>
    </row>
    <row r="908" spans="5:5" ht="14.25" customHeight="1">
      <c r="E908" s="25"/>
    </row>
    <row r="909" spans="5:5" ht="14.25" customHeight="1">
      <c r="E909" s="25"/>
    </row>
    <row r="910" spans="5:5" ht="14.25" customHeight="1">
      <c r="E910" s="25"/>
    </row>
    <row r="911" spans="5:5" ht="14.25" customHeight="1">
      <c r="E911" s="25"/>
    </row>
    <row r="912" spans="5:5" ht="14.25" customHeight="1">
      <c r="E912" s="25"/>
    </row>
    <row r="913" spans="5:5" ht="14.25" customHeight="1">
      <c r="E913" s="25"/>
    </row>
    <row r="914" spans="5:5" ht="14.25" customHeight="1">
      <c r="E914" s="25"/>
    </row>
    <row r="915" spans="5:5" ht="14.25" customHeight="1">
      <c r="E915" s="25"/>
    </row>
    <row r="916" spans="5:5" ht="14.25" customHeight="1">
      <c r="E916" s="25"/>
    </row>
    <row r="917" spans="5:5" ht="14.25" customHeight="1">
      <c r="E917" s="25"/>
    </row>
    <row r="918" spans="5:5" ht="14.25" customHeight="1">
      <c r="E918" s="25"/>
    </row>
    <row r="919" spans="5:5" ht="14.25" customHeight="1">
      <c r="E919" s="25"/>
    </row>
    <row r="920" spans="5:5" ht="14.25" customHeight="1">
      <c r="E920" s="25"/>
    </row>
    <row r="921" spans="5:5" ht="14.25" customHeight="1">
      <c r="E921" s="25"/>
    </row>
    <row r="922" spans="5:5" ht="14.25" customHeight="1">
      <c r="E922" s="25"/>
    </row>
    <row r="923" spans="5:5" ht="14.25" customHeight="1">
      <c r="E923" s="25"/>
    </row>
    <row r="924" spans="5:5" ht="14.25" customHeight="1">
      <c r="E924" s="25"/>
    </row>
    <row r="925" spans="5:5" ht="14.25" customHeight="1">
      <c r="E925" s="25"/>
    </row>
    <row r="926" spans="5:5" ht="14.25" customHeight="1">
      <c r="E926" s="25"/>
    </row>
    <row r="927" spans="5:5" ht="14.25" customHeight="1">
      <c r="E927" s="25"/>
    </row>
    <row r="928" spans="5:5" ht="14.25" customHeight="1">
      <c r="E928" s="25"/>
    </row>
    <row r="929" spans="5:5" ht="14.25" customHeight="1">
      <c r="E929" s="25"/>
    </row>
    <row r="930" spans="5:5" ht="14.25" customHeight="1">
      <c r="E930" s="25"/>
    </row>
    <row r="931" spans="5:5" ht="14.25" customHeight="1">
      <c r="E931" s="25"/>
    </row>
    <row r="932" spans="5:5" ht="14.25" customHeight="1">
      <c r="E932" s="25"/>
    </row>
    <row r="933" spans="5:5" ht="14.25" customHeight="1">
      <c r="E933" s="25"/>
    </row>
    <row r="934" spans="5:5" ht="14.25" customHeight="1">
      <c r="E934" s="25"/>
    </row>
    <row r="935" spans="5:5" ht="14.25" customHeight="1">
      <c r="E935" s="25"/>
    </row>
    <row r="936" spans="5:5" ht="14.25" customHeight="1">
      <c r="E936" s="25"/>
    </row>
    <row r="937" spans="5:5" ht="14.25" customHeight="1">
      <c r="E937" s="25"/>
    </row>
    <row r="938" spans="5:5" ht="14.25" customHeight="1">
      <c r="E938" s="25"/>
    </row>
    <row r="939" spans="5:5" ht="14.25" customHeight="1">
      <c r="E939" s="25"/>
    </row>
    <row r="940" spans="5:5" ht="14.25" customHeight="1">
      <c r="E940" s="25"/>
    </row>
    <row r="941" spans="5:5" ht="14.25" customHeight="1">
      <c r="E941" s="25"/>
    </row>
    <row r="942" spans="5:5" ht="14.25" customHeight="1">
      <c r="E942" s="25"/>
    </row>
    <row r="943" spans="5:5" ht="14.25" customHeight="1">
      <c r="E943" s="25"/>
    </row>
    <row r="944" spans="5:5" ht="14.25" customHeight="1">
      <c r="E944" s="25"/>
    </row>
    <row r="945" spans="5:5" ht="14.25" customHeight="1">
      <c r="E945" s="25"/>
    </row>
    <row r="946" spans="5:5" ht="14.25" customHeight="1">
      <c r="E946" s="25"/>
    </row>
    <row r="947" spans="5:5" ht="14.25" customHeight="1">
      <c r="E947" s="25"/>
    </row>
    <row r="948" spans="5:5" ht="14.25" customHeight="1">
      <c r="E948" s="25"/>
    </row>
    <row r="949" spans="5:5" ht="14.25" customHeight="1">
      <c r="E949" s="25"/>
    </row>
    <row r="950" spans="5:5" ht="14.25" customHeight="1">
      <c r="E950" s="25"/>
    </row>
    <row r="951" spans="5:5" ht="14.25" customHeight="1">
      <c r="E951" s="25"/>
    </row>
    <row r="952" spans="5:5" ht="14.25" customHeight="1">
      <c r="E952" s="25"/>
    </row>
    <row r="953" spans="5:5" ht="14.25" customHeight="1">
      <c r="E953" s="25"/>
    </row>
    <row r="954" spans="5:5" ht="14.25" customHeight="1">
      <c r="E954" s="25"/>
    </row>
    <row r="955" spans="5:5" ht="14.25" customHeight="1">
      <c r="E955" s="25"/>
    </row>
    <row r="956" spans="5:5" ht="14.25" customHeight="1">
      <c r="E956" s="25"/>
    </row>
    <row r="957" spans="5:5" ht="14.25" customHeight="1">
      <c r="E957" s="25"/>
    </row>
    <row r="958" spans="5:5" ht="14.25" customHeight="1">
      <c r="E958" s="25"/>
    </row>
    <row r="959" spans="5:5" ht="14.25" customHeight="1">
      <c r="E959" s="25"/>
    </row>
    <row r="960" spans="5:5" ht="14.25" customHeight="1">
      <c r="E960" s="25"/>
    </row>
    <row r="961" spans="5:5" ht="14.25" customHeight="1">
      <c r="E961" s="25"/>
    </row>
    <row r="962" spans="5:5" ht="14.25" customHeight="1">
      <c r="E962" s="25"/>
    </row>
    <row r="963" spans="5:5" ht="14.25" customHeight="1">
      <c r="E963" s="25"/>
    </row>
    <row r="964" spans="5:5" ht="14.25" customHeight="1">
      <c r="E964" s="25"/>
    </row>
    <row r="965" spans="5:5" ht="14.25" customHeight="1">
      <c r="E965" s="25"/>
    </row>
    <row r="966" spans="5:5" ht="14.25" customHeight="1">
      <c r="E966" s="25"/>
    </row>
    <row r="967" spans="5:5" ht="14.25" customHeight="1">
      <c r="E967" s="25"/>
    </row>
    <row r="968" spans="5:5" ht="14.25" customHeight="1">
      <c r="E968" s="25"/>
    </row>
    <row r="969" spans="5:5" ht="14.25" customHeight="1">
      <c r="E969" s="25"/>
    </row>
    <row r="970" spans="5:5" ht="14.25" customHeight="1">
      <c r="E970" s="25"/>
    </row>
    <row r="971" spans="5:5" ht="14.25" customHeight="1">
      <c r="E971" s="25"/>
    </row>
    <row r="972" spans="5:5" ht="14.25" customHeight="1">
      <c r="E972" s="25"/>
    </row>
    <row r="973" spans="5:5" ht="14.25" customHeight="1">
      <c r="E973" s="25"/>
    </row>
    <row r="974" spans="5:5" ht="14.25" customHeight="1">
      <c r="E974" s="25"/>
    </row>
    <row r="975" spans="5:5" ht="14.25" customHeight="1">
      <c r="E975" s="25"/>
    </row>
    <row r="976" spans="5:5" ht="14.25" customHeight="1">
      <c r="E976" s="25"/>
    </row>
    <row r="977" spans="5:5" ht="14.25" customHeight="1">
      <c r="E977" s="25"/>
    </row>
    <row r="978" spans="5:5" ht="14.25" customHeight="1">
      <c r="E978" s="25"/>
    </row>
    <row r="979" spans="5:5" ht="14.25" customHeight="1">
      <c r="E979" s="25"/>
    </row>
    <row r="980" spans="5:5" ht="14.25" customHeight="1">
      <c r="E980" s="25"/>
    </row>
    <row r="981" spans="5:5" ht="14.25" customHeight="1">
      <c r="E981" s="25"/>
    </row>
    <row r="982" spans="5:5" ht="14.25" customHeight="1">
      <c r="E982" s="25"/>
    </row>
    <row r="983" spans="5:5" ht="14.25" customHeight="1">
      <c r="E983" s="25"/>
    </row>
    <row r="984" spans="5:5" ht="14.25" customHeight="1">
      <c r="E984" s="25"/>
    </row>
    <row r="985" spans="5:5" ht="14.25" customHeight="1">
      <c r="E985" s="25"/>
    </row>
    <row r="986" spans="5:5" ht="14.25" customHeight="1">
      <c r="E986" s="25"/>
    </row>
    <row r="987" spans="5:5" ht="14.25" customHeight="1">
      <c r="E987" s="25"/>
    </row>
    <row r="988" spans="5:5" ht="14.25" customHeight="1">
      <c r="E988" s="25"/>
    </row>
    <row r="989" spans="5:5" ht="14.25" customHeight="1">
      <c r="E989" s="25"/>
    </row>
    <row r="990" spans="5:5" ht="14.25" customHeight="1">
      <c r="E990" s="25"/>
    </row>
    <row r="991" spans="5:5" ht="14.25" customHeight="1">
      <c r="E991" s="25"/>
    </row>
    <row r="992" spans="5:5" ht="14.25" customHeight="1">
      <c r="E992" s="25"/>
    </row>
    <row r="993" spans="5:5" ht="14.25" customHeight="1">
      <c r="E993" s="25"/>
    </row>
    <row r="994" spans="5:5" ht="14.25" customHeight="1">
      <c r="E994" s="25"/>
    </row>
    <row r="995" spans="5:5" ht="14.25" customHeight="1">
      <c r="E995" s="25"/>
    </row>
    <row r="996" spans="5:5" ht="14.25" customHeight="1">
      <c r="E996" s="25"/>
    </row>
    <row r="997" spans="5:5" ht="14.25" customHeight="1">
      <c r="E997" s="25"/>
    </row>
    <row r="998" spans="5:5" ht="14.25" customHeight="1">
      <c r="E998" s="25"/>
    </row>
    <row r="999" spans="5:5" ht="14.25" customHeight="1">
      <c r="E999" s="25"/>
    </row>
    <row r="1000" spans="5:5" ht="14.25" customHeight="1">
      <c r="E1000" s="25"/>
    </row>
  </sheetData>
  <mergeCells count="47">
    <mergeCell ref="B43:D43"/>
    <mergeCell ref="B44:D44"/>
    <mergeCell ref="B38:D38"/>
    <mergeCell ref="B39:D39"/>
    <mergeCell ref="B40:D40"/>
    <mergeCell ref="B41:D41"/>
    <mergeCell ref="B42:D42"/>
    <mergeCell ref="B45:D45"/>
    <mergeCell ref="B46:D46"/>
    <mergeCell ref="B47:D47"/>
    <mergeCell ref="B48:D48"/>
    <mergeCell ref="B49:D49"/>
    <mergeCell ref="B33:D33"/>
    <mergeCell ref="B34:D34"/>
    <mergeCell ref="B35:D35"/>
    <mergeCell ref="B36:D36"/>
    <mergeCell ref="B37:D37"/>
    <mergeCell ref="B28:D28"/>
    <mergeCell ref="B29:F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B3:F3"/>
    <mergeCell ref="B4:D4"/>
    <mergeCell ref="B5:D5"/>
    <mergeCell ref="B6:D6"/>
    <mergeCell ref="B7:D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B1" workbookViewId="0">
      <selection activeCell="F4" sqref="F4"/>
    </sheetView>
  </sheetViews>
  <sheetFormatPr defaultColWidth="14.44140625" defaultRowHeight="15" customHeight="1"/>
  <cols>
    <col min="1" max="1" width="3.5546875" hidden="1" customWidth="1"/>
    <col min="2" max="2" width="4.109375" customWidth="1"/>
    <col min="3" max="3" width="25.5546875" customWidth="1"/>
    <col min="4" max="4" width="13.109375" customWidth="1"/>
    <col min="5" max="5" width="12.33203125" customWidth="1"/>
    <col min="6" max="6" width="25.6640625" customWidth="1"/>
    <col min="7" max="7" width="8" hidden="1" customWidth="1"/>
    <col min="8" max="8" width="3.33203125" customWidth="1"/>
    <col min="9" max="9" width="13.6640625" customWidth="1"/>
    <col min="10" max="10" width="4.109375" customWidth="1"/>
    <col min="11" max="11" width="22" customWidth="1"/>
    <col min="12" max="12" width="10.5546875" customWidth="1"/>
    <col min="13" max="13" width="9.6640625" customWidth="1"/>
    <col min="14" max="14" width="13.44140625" customWidth="1"/>
    <col min="15" max="26" width="8" customWidth="1"/>
  </cols>
  <sheetData>
    <row r="1" spans="1:26" ht="15" customHeight="1">
      <c r="B1" s="93" t="str">
        <f>'Bread n Buns Baking n Pkg'!B6:D6</f>
        <v>Date Today</v>
      </c>
      <c r="C1" s="94"/>
      <c r="D1" s="95">
        <f>+'Bread n Buns Baking n Pkg'!E6</f>
        <v>44082</v>
      </c>
      <c r="E1" s="335"/>
      <c r="F1" s="336"/>
      <c r="I1" s="96"/>
      <c r="J1" s="96"/>
      <c r="K1" s="96"/>
      <c r="L1" s="96"/>
      <c r="M1" s="96"/>
      <c r="N1" s="96"/>
    </row>
    <row r="2" spans="1:26" ht="15" customHeight="1">
      <c r="B2" s="337" t="s">
        <v>147</v>
      </c>
      <c r="C2" s="338"/>
      <c r="D2" s="338"/>
      <c r="E2" s="338"/>
      <c r="F2" s="334"/>
      <c r="I2" s="97"/>
      <c r="J2" s="97"/>
      <c r="K2" s="97"/>
      <c r="L2" s="97"/>
      <c r="M2" s="97"/>
      <c r="N2" s="97"/>
    </row>
    <row r="3" spans="1:26" ht="14.25" customHeight="1">
      <c r="B3" s="98" t="s">
        <v>148</v>
      </c>
      <c r="C3" s="99" t="s">
        <v>149</v>
      </c>
      <c r="D3" s="100" t="s">
        <v>150</v>
      </c>
      <c r="E3" s="100" t="s">
        <v>151</v>
      </c>
      <c r="F3" s="101" t="s">
        <v>152</v>
      </c>
      <c r="I3" s="97"/>
      <c r="J3" s="97"/>
      <c r="K3" s="97"/>
      <c r="L3" s="97"/>
      <c r="M3" s="97"/>
      <c r="N3" s="97"/>
    </row>
    <row r="4" spans="1:26" ht="15" customHeight="1">
      <c r="B4" s="102">
        <v>1</v>
      </c>
      <c r="C4" s="103" t="s">
        <v>153</v>
      </c>
      <c r="D4" s="104"/>
      <c r="E4" s="104"/>
      <c r="F4" s="105">
        <f>IFERROR(+E4-D4,0)</f>
        <v>0</v>
      </c>
      <c r="I4" s="97"/>
      <c r="J4" s="97"/>
      <c r="K4" s="97"/>
      <c r="L4" s="97"/>
      <c r="M4" s="97"/>
      <c r="N4" s="97"/>
    </row>
    <row r="5" spans="1:26" ht="14.25" customHeight="1">
      <c r="B5" s="102">
        <v>2</v>
      </c>
      <c r="C5" s="106" t="s">
        <v>154</v>
      </c>
      <c r="D5" s="104"/>
      <c r="E5" s="104"/>
      <c r="F5" s="105">
        <f t="shared" ref="F5:F31" si="0">IFERROR(+E5-D5,0)</f>
        <v>0</v>
      </c>
      <c r="I5" s="97"/>
      <c r="J5" s="97"/>
      <c r="K5" s="97"/>
      <c r="L5" s="97"/>
      <c r="M5" s="97"/>
      <c r="N5" s="97"/>
    </row>
    <row r="6" spans="1:26" ht="15" customHeight="1">
      <c r="B6" s="102">
        <v>3</v>
      </c>
      <c r="C6" s="107" t="s">
        <v>155</v>
      </c>
      <c r="D6" s="104"/>
      <c r="E6" s="104"/>
      <c r="F6" s="105">
        <f t="shared" si="0"/>
        <v>0</v>
      </c>
      <c r="I6" s="97"/>
      <c r="J6" s="97"/>
      <c r="K6" s="97"/>
      <c r="L6" s="97"/>
      <c r="M6" s="97"/>
      <c r="N6" s="97"/>
    </row>
    <row r="7" spans="1:26" ht="15" customHeight="1">
      <c r="B7" s="102">
        <v>4</v>
      </c>
      <c r="C7" s="103" t="s">
        <v>156</v>
      </c>
      <c r="D7" s="104"/>
      <c r="E7" s="104"/>
      <c r="F7" s="105">
        <f t="shared" si="0"/>
        <v>0</v>
      </c>
      <c r="I7" s="97"/>
      <c r="J7" s="97"/>
      <c r="K7" s="97"/>
      <c r="L7" s="97"/>
      <c r="M7" s="97"/>
      <c r="N7" s="97"/>
    </row>
    <row r="8" spans="1:26" ht="15" customHeight="1">
      <c r="B8" s="102">
        <v>5</v>
      </c>
      <c r="C8" s="108" t="s">
        <v>157</v>
      </c>
      <c r="D8" s="104"/>
      <c r="E8" s="104"/>
      <c r="F8" s="105">
        <f t="shared" si="0"/>
        <v>0</v>
      </c>
      <c r="I8" s="97"/>
      <c r="J8" s="97"/>
      <c r="K8" s="97"/>
      <c r="L8" s="97"/>
      <c r="M8" s="97"/>
      <c r="N8" s="97"/>
    </row>
    <row r="9" spans="1:26" ht="14.25" customHeight="1">
      <c r="B9" s="102">
        <v>6</v>
      </c>
      <c r="C9" s="109" t="s">
        <v>158</v>
      </c>
      <c r="D9" s="104"/>
      <c r="E9" s="104"/>
      <c r="F9" s="105">
        <f t="shared" si="0"/>
        <v>0</v>
      </c>
      <c r="I9" s="97"/>
      <c r="J9" s="97"/>
      <c r="K9" s="97"/>
      <c r="L9" s="97"/>
      <c r="M9" s="97"/>
      <c r="N9" s="97"/>
    </row>
    <row r="10" spans="1:26" ht="15" customHeight="1">
      <c r="A10" s="25"/>
      <c r="B10" s="102">
        <v>7</v>
      </c>
      <c r="C10" s="103" t="s">
        <v>159</v>
      </c>
      <c r="D10" s="104"/>
      <c r="E10" s="104"/>
      <c r="F10" s="105">
        <f t="shared" si="0"/>
        <v>0</v>
      </c>
      <c r="G10" s="25"/>
      <c r="H10" s="25"/>
      <c r="I10" s="97"/>
      <c r="J10" s="97"/>
      <c r="K10" s="97"/>
      <c r="L10" s="97"/>
      <c r="M10" s="97"/>
      <c r="N10" s="97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" customHeight="1">
      <c r="B11" s="102">
        <v>8</v>
      </c>
      <c r="C11" s="107" t="s">
        <v>160</v>
      </c>
      <c r="D11" s="104"/>
      <c r="E11" s="104"/>
      <c r="F11" s="105">
        <f t="shared" si="0"/>
        <v>0</v>
      </c>
      <c r="I11" s="97"/>
      <c r="J11" s="97"/>
      <c r="K11" s="97"/>
      <c r="L11" s="97"/>
      <c r="M11" s="97"/>
      <c r="N11" s="97"/>
    </row>
    <row r="12" spans="1:26" ht="13.5" customHeight="1">
      <c r="B12" s="102">
        <v>9</v>
      </c>
      <c r="C12" s="103" t="s">
        <v>161</v>
      </c>
      <c r="D12" s="104"/>
      <c r="E12" s="104"/>
      <c r="F12" s="105">
        <f t="shared" si="0"/>
        <v>0</v>
      </c>
      <c r="I12" s="97"/>
      <c r="J12" s="97"/>
      <c r="K12" s="97"/>
      <c r="L12" s="97"/>
      <c r="M12" s="97"/>
      <c r="N12" s="97"/>
    </row>
    <row r="13" spans="1:26" ht="14.25" customHeight="1">
      <c r="B13" s="102">
        <v>10</v>
      </c>
      <c r="C13" s="106" t="s">
        <v>162</v>
      </c>
      <c r="D13" s="104"/>
      <c r="E13" s="104"/>
      <c r="F13" s="105">
        <f t="shared" si="0"/>
        <v>0</v>
      </c>
      <c r="I13" s="97"/>
      <c r="J13" s="97"/>
      <c r="K13" s="97"/>
      <c r="L13" s="97"/>
      <c r="M13" s="97"/>
      <c r="N13" s="97"/>
    </row>
    <row r="14" spans="1:26" ht="14.25" customHeight="1">
      <c r="B14" s="102">
        <v>11</v>
      </c>
      <c r="C14" s="110" t="s">
        <v>163</v>
      </c>
      <c r="D14" s="104"/>
      <c r="E14" s="104"/>
      <c r="F14" s="105">
        <f t="shared" si="0"/>
        <v>0</v>
      </c>
      <c r="I14" s="97"/>
      <c r="J14" s="97"/>
      <c r="K14" s="97"/>
      <c r="L14" s="97"/>
      <c r="M14" s="97"/>
      <c r="N14" s="97"/>
    </row>
    <row r="15" spans="1:26" ht="15" customHeight="1">
      <c r="B15" s="102">
        <v>12</v>
      </c>
      <c r="C15" s="103" t="s">
        <v>164</v>
      </c>
      <c r="D15" s="104"/>
      <c r="E15" s="104"/>
      <c r="F15" s="105">
        <f t="shared" si="0"/>
        <v>0</v>
      </c>
      <c r="I15" s="97"/>
      <c r="J15" s="97"/>
      <c r="K15" s="97"/>
      <c r="L15" s="97"/>
      <c r="M15" s="97"/>
      <c r="N15" s="97"/>
    </row>
    <row r="16" spans="1:26" ht="15" customHeight="1">
      <c r="B16" s="102">
        <v>13</v>
      </c>
      <c r="C16" s="103" t="s">
        <v>165</v>
      </c>
      <c r="D16" s="104"/>
      <c r="E16" s="104"/>
      <c r="F16" s="105">
        <f t="shared" si="0"/>
        <v>0</v>
      </c>
      <c r="I16" s="97"/>
      <c r="J16" s="97"/>
      <c r="K16" s="97"/>
      <c r="L16" s="97"/>
      <c r="M16" s="97"/>
      <c r="N16" s="97"/>
    </row>
    <row r="17" spans="1:26" ht="14.25" customHeight="1">
      <c r="B17" s="102">
        <v>14</v>
      </c>
      <c r="C17" s="106" t="s">
        <v>166</v>
      </c>
      <c r="D17" s="104"/>
      <c r="E17" s="104"/>
      <c r="F17" s="105">
        <f t="shared" si="0"/>
        <v>0</v>
      </c>
      <c r="I17" s="97"/>
      <c r="J17" s="97"/>
      <c r="K17" s="97"/>
      <c r="L17" s="97"/>
      <c r="M17" s="97"/>
      <c r="N17" s="97"/>
    </row>
    <row r="18" spans="1:26" ht="14.25" customHeight="1">
      <c r="B18" s="102">
        <v>15</v>
      </c>
      <c r="C18" s="106" t="s">
        <v>167</v>
      </c>
      <c r="D18" s="104"/>
      <c r="E18" s="104"/>
      <c r="F18" s="105">
        <f t="shared" si="0"/>
        <v>0</v>
      </c>
      <c r="I18" s="111"/>
      <c r="J18" s="111"/>
      <c r="K18" s="111"/>
      <c r="L18" s="111"/>
      <c r="M18" s="111"/>
      <c r="N18" s="111"/>
    </row>
    <row r="19" spans="1:26" ht="14.25" customHeight="1">
      <c r="B19" s="102">
        <v>16</v>
      </c>
      <c r="C19" s="110" t="s">
        <v>168</v>
      </c>
      <c r="D19" s="104"/>
      <c r="E19" s="104"/>
      <c r="F19" s="105">
        <f t="shared" si="0"/>
        <v>0</v>
      </c>
      <c r="G19" s="25"/>
      <c r="I19" s="14"/>
      <c r="J19" s="14"/>
      <c r="K19" s="14"/>
      <c r="L19" s="14"/>
      <c r="M19" s="14"/>
      <c r="N19" s="14"/>
    </row>
    <row r="20" spans="1:26" ht="14.25" customHeight="1">
      <c r="B20" s="102">
        <v>17</v>
      </c>
      <c r="C20" s="109" t="s">
        <v>169</v>
      </c>
      <c r="D20" s="104"/>
      <c r="E20" s="104"/>
      <c r="F20" s="105">
        <f t="shared" si="0"/>
        <v>0</v>
      </c>
    </row>
    <row r="21" spans="1:26" ht="18.75" customHeight="1">
      <c r="B21" s="102">
        <v>18</v>
      </c>
      <c r="C21" s="106" t="s">
        <v>170</v>
      </c>
      <c r="D21" s="104"/>
      <c r="E21" s="104"/>
      <c r="F21" s="105">
        <f t="shared" si="0"/>
        <v>0</v>
      </c>
    </row>
    <row r="22" spans="1:26" ht="15" customHeight="1">
      <c r="B22" s="102">
        <v>19</v>
      </c>
      <c r="C22" s="109" t="s">
        <v>171</v>
      </c>
      <c r="D22" s="104"/>
      <c r="E22" s="104"/>
      <c r="F22" s="105">
        <f t="shared" si="0"/>
        <v>0</v>
      </c>
      <c r="N22" s="339"/>
      <c r="O22" s="340"/>
      <c r="P22" s="340"/>
      <c r="Q22" s="340"/>
      <c r="R22" s="341"/>
    </row>
    <row r="23" spans="1:26" ht="14.25" customHeight="1">
      <c r="A23" s="14"/>
      <c r="B23" s="102">
        <v>20</v>
      </c>
      <c r="C23" s="110"/>
      <c r="D23" s="104"/>
      <c r="E23" s="104"/>
      <c r="F23" s="105">
        <f t="shared" si="0"/>
        <v>0</v>
      </c>
      <c r="G23" s="112">
        <f>+F23-E23</f>
        <v>0</v>
      </c>
      <c r="H23" s="14"/>
      <c r="I23" s="25"/>
      <c r="J23" s="25"/>
      <c r="K23" s="25"/>
      <c r="L23" s="25"/>
      <c r="M23" s="25"/>
      <c r="N23" s="113"/>
      <c r="O23" s="114"/>
      <c r="P23" s="115"/>
      <c r="Q23" s="115"/>
      <c r="R23" s="116"/>
      <c r="S23" s="25"/>
      <c r="T23" s="25"/>
      <c r="U23" s="25"/>
      <c r="V23" s="25"/>
      <c r="W23" s="25"/>
      <c r="X23" s="25"/>
      <c r="Y23" s="25"/>
      <c r="Z23" s="25"/>
    </row>
    <row r="24" spans="1:26" ht="14.25" customHeight="1">
      <c r="A24" s="14"/>
      <c r="B24" s="102">
        <v>21</v>
      </c>
      <c r="C24" s="109"/>
      <c r="D24" s="105"/>
      <c r="E24" s="104"/>
      <c r="F24" s="105">
        <f t="shared" si="0"/>
        <v>0</v>
      </c>
      <c r="G24" s="14"/>
      <c r="H24" s="14"/>
      <c r="I24" s="25"/>
      <c r="J24" s="25"/>
      <c r="K24" s="25"/>
      <c r="L24" s="25"/>
      <c r="M24" s="25"/>
      <c r="N24" s="113"/>
      <c r="O24" s="114"/>
      <c r="P24" s="115"/>
      <c r="Q24" s="115"/>
      <c r="R24" s="116"/>
      <c r="S24" s="25"/>
      <c r="T24" s="25"/>
      <c r="U24" s="25"/>
      <c r="V24" s="25"/>
      <c r="W24" s="25"/>
      <c r="X24" s="25"/>
      <c r="Y24" s="25"/>
      <c r="Z24" s="25"/>
    </row>
    <row r="25" spans="1:26" ht="14.25" customHeight="1">
      <c r="A25" s="14"/>
      <c r="B25" s="102">
        <v>22</v>
      </c>
      <c r="C25" s="117"/>
      <c r="D25" s="118"/>
      <c r="E25" s="119"/>
      <c r="F25" s="105">
        <f t="shared" si="0"/>
        <v>0</v>
      </c>
      <c r="G25" s="75"/>
      <c r="H25" s="25"/>
      <c r="I25" s="25"/>
      <c r="J25" s="25"/>
      <c r="K25" s="25"/>
      <c r="L25" s="25"/>
      <c r="M25" s="25"/>
      <c r="N25" s="113"/>
      <c r="O25" s="114"/>
      <c r="P25" s="115"/>
      <c r="Q25" s="115"/>
      <c r="R25" s="116"/>
      <c r="S25" s="25"/>
      <c r="T25" s="25"/>
      <c r="U25" s="25"/>
      <c r="V25" s="25"/>
      <c r="W25" s="25"/>
      <c r="X25" s="25"/>
      <c r="Y25" s="25"/>
      <c r="Z25" s="25"/>
    </row>
    <row r="26" spans="1:26" ht="14.25" customHeight="1">
      <c r="A26" s="14"/>
      <c r="B26" s="102">
        <v>23</v>
      </c>
      <c r="C26" s="117" t="s">
        <v>172</v>
      </c>
      <c r="D26" s="105"/>
      <c r="E26" s="119"/>
      <c r="F26" s="105">
        <f t="shared" si="0"/>
        <v>0</v>
      </c>
      <c r="G26" s="75"/>
      <c r="H26" s="25"/>
      <c r="I26" s="25"/>
      <c r="J26" s="25"/>
      <c r="K26" s="25"/>
      <c r="L26" s="25"/>
      <c r="M26" s="25"/>
      <c r="N26" s="113"/>
      <c r="O26" s="114"/>
      <c r="P26" s="115"/>
      <c r="Q26" s="115"/>
      <c r="R26" s="116"/>
      <c r="S26" s="25"/>
      <c r="T26" s="25"/>
      <c r="U26" s="25"/>
      <c r="V26" s="25"/>
      <c r="W26" s="25"/>
      <c r="X26" s="25"/>
      <c r="Y26" s="25"/>
      <c r="Z26" s="25"/>
    </row>
    <row r="27" spans="1:26" ht="14.25" customHeight="1">
      <c r="A27" s="14"/>
      <c r="B27" s="102">
        <v>24</v>
      </c>
      <c r="C27" s="117" t="s">
        <v>173</v>
      </c>
      <c r="D27" s="104"/>
      <c r="E27" s="119"/>
      <c r="F27" s="105">
        <f t="shared" si="0"/>
        <v>0</v>
      </c>
      <c r="G27" s="75"/>
      <c r="H27" s="25"/>
      <c r="I27" s="25"/>
      <c r="J27" s="25"/>
      <c r="K27" s="25"/>
      <c r="L27" s="25"/>
      <c r="M27" s="25"/>
      <c r="N27" s="113"/>
      <c r="O27" s="114"/>
      <c r="P27" s="115"/>
      <c r="Q27" s="115"/>
      <c r="R27" s="116"/>
      <c r="S27" s="25"/>
      <c r="T27" s="25"/>
      <c r="U27" s="25"/>
      <c r="V27" s="25"/>
      <c r="W27" s="25"/>
      <c r="X27" s="25"/>
      <c r="Y27" s="25"/>
      <c r="Z27" s="25"/>
    </row>
    <row r="28" spans="1:26" ht="14.25" customHeight="1">
      <c r="A28" s="14"/>
      <c r="B28" s="102">
        <v>25</v>
      </c>
      <c r="C28" s="117" t="s">
        <v>174</v>
      </c>
      <c r="D28" s="121"/>
      <c r="E28" s="119"/>
      <c r="F28" s="105">
        <f t="shared" si="0"/>
        <v>0</v>
      </c>
      <c r="G28" s="75"/>
      <c r="H28" s="25"/>
      <c r="I28" s="25"/>
      <c r="J28" s="25"/>
      <c r="K28" s="25"/>
      <c r="L28" s="25"/>
      <c r="M28" s="25"/>
      <c r="N28" s="113"/>
      <c r="O28" s="114"/>
      <c r="P28" s="115"/>
      <c r="Q28" s="115"/>
      <c r="R28" s="116"/>
      <c r="S28" s="25"/>
      <c r="T28" s="25"/>
      <c r="U28" s="25"/>
      <c r="V28" s="25"/>
      <c r="W28" s="25"/>
      <c r="X28" s="25"/>
      <c r="Y28" s="25"/>
      <c r="Z28" s="25"/>
    </row>
    <row r="29" spans="1:26" ht="14.25" customHeight="1">
      <c r="A29" s="14"/>
      <c r="B29" s="102">
        <v>26</v>
      </c>
      <c r="C29" s="117" t="s">
        <v>175</v>
      </c>
      <c r="D29" s="118"/>
      <c r="E29" s="120"/>
      <c r="F29" s="105">
        <f t="shared" si="0"/>
        <v>0</v>
      </c>
      <c r="G29" s="75"/>
      <c r="H29" s="25"/>
      <c r="I29" s="25"/>
      <c r="J29" s="25"/>
      <c r="K29" s="25"/>
      <c r="L29" s="25"/>
      <c r="M29" s="25"/>
      <c r="N29" s="113"/>
      <c r="O29" s="114"/>
      <c r="P29" s="115"/>
      <c r="Q29" s="115"/>
      <c r="R29" s="116"/>
      <c r="S29" s="25"/>
      <c r="T29" s="25"/>
      <c r="U29" s="25"/>
      <c r="V29" s="25"/>
      <c r="W29" s="25"/>
      <c r="X29" s="25"/>
      <c r="Y29" s="25"/>
      <c r="Z29" s="25"/>
    </row>
    <row r="30" spans="1:26" ht="14.25" customHeight="1">
      <c r="A30" s="14"/>
      <c r="B30" s="109">
        <v>27</v>
      </c>
      <c r="C30" s="117"/>
      <c r="D30" s="122"/>
      <c r="E30" s="105"/>
      <c r="F30" s="105">
        <f t="shared" si="0"/>
        <v>0</v>
      </c>
      <c r="G30" s="75"/>
      <c r="H30" s="25"/>
      <c r="I30" s="25"/>
      <c r="J30" s="25"/>
      <c r="K30" s="25"/>
      <c r="L30" s="25"/>
      <c r="M30" s="25"/>
      <c r="N30" s="113"/>
      <c r="O30" s="114"/>
      <c r="P30" s="115"/>
      <c r="Q30" s="115"/>
      <c r="R30" s="116"/>
      <c r="S30" s="25"/>
      <c r="T30" s="25"/>
      <c r="U30" s="25"/>
      <c r="V30" s="25"/>
      <c r="W30" s="25"/>
      <c r="X30" s="25"/>
      <c r="Y30" s="25"/>
      <c r="Z30" s="25"/>
    </row>
    <row r="31" spans="1:26" ht="14.25" customHeight="1">
      <c r="A31" s="14"/>
      <c r="B31" s="109">
        <v>28</v>
      </c>
      <c r="C31" s="117"/>
      <c r="D31" s="122"/>
      <c r="E31" s="105"/>
      <c r="F31" s="105">
        <f t="shared" si="0"/>
        <v>0</v>
      </c>
      <c r="G31" s="75"/>
      <c r="H31" s="25"/>
      <c r="I31" s="25"/>
      <c r="J31" s="25"/>
      <c r="K31" s="25"/>
      <c r="L31" s="25"/>
      <c r="M31" s="25"/>
      <c r="N31" s="113"/>
      <c r="O31" s="114"/>
      <c r="P31" s="115"/>
      <c r="Q31" s="115"/>
      <c r="R31" s="116"/>
      <c r="S31" s="25"/>
      <c r="T31" s="25"/>
      <c r="U31" s="25"/>
      <c r="V31" s="25"/>
      <c r="W31" s="25"/>
      <c r="X31" s="25"/>
      <c r="Y31" s="25"/>
      <c r="Z31" s="25"/>
    </row>
    <row r="32" spans="1:26" ht="15" customHeight="1">
      <c r="A32" s="14"/>
      <c r="B32" s="123">
        <v>29</v>
      </c>
      <c r="C32" s="124"/>
      <c r="D32" s="125"/>
      <c r="E32" s="126"/>
      <c r="F32" s="105"/>
      <c r="G32" s="75"/>
      <c r="H32" s="25"/>
      <c r="I32" s="25"/>
      <c r="J32" s="25"/>
      <c r="K32" s="25"/>
      <c r="L32" s="25"/>
      <c r="M32" s="25"/>
      <c r="N32" s="113"/>
      <c r="O32" s="114"/>
      <c r="P32" s="115"/>
      <c r="Q32" s="115"/>
      <c r="R32" s="116"/>
      <c r="S32" s="25"/>
      <c r="T32" s="25"/>
      <c r="U32" s="25"/>
      <c r="V32" s="25"/>
      <c r="W32" s="25"/>
      <c r="X32" s="25"/>
      <c r="Y32" s="25"/>
      <c r="Z32" s="25"/>
    </row>
    <row r="33" spans="1:26" ht="18" customHeight="1">
      <c r="A33" s="14"/>
      <c r="B33" s="127"/>
      <c r="C33" s="128"/>
      <c r="D33" s="129">
        <f>+'Bread n Buns Baking n Pkg'!E6</f>
        <v>44082</v>
      </c>
      <c r="E33" s="342"/>
      <c r="F33" s="334"/>
      <c r="G33" s="75"/>
      <c r="H33" s="25"/>
      <c r="I33" s="25"/>
      <c r="J33" s="25"/>
      <c r="K33" s="25"/>
      <c r="L33" s="25"/>
      <c r="M33" s="25"/>
      <c r="N33" s="102"/>
      <c r="O33" s="130"/>
      <c r="P33" s="131"/>
      <c r="Q33" s="131"/>
      <c r="R33" s="132"/>
      <c r="S33" s="25"/>
      <c r="T33" s="25"/>
      <c r="U33" s="25"/>
      <c r="V33" s="25"/>
      <c r="W33" s="25"/>
      <c r="X33" s="25"/>
      <c r="Y33" s="25"/>
      <c r="Z33" s="25"/>
    </row>
    <row r="34" spans="1:26" ht="15" customHeight="1">
      <c r="A34" s="14"/>
      <c r="B34" s="133"/>
      <c r="C34" s="134" t="s">
        <v>176</v>
      </c>
      <c r="D34" s="134" t="s">
        <v>177</v>
      </c>
      <c r="E34" s="135"/>
      <c r="F34" s="136"/>
      <c r="G34" s="75"/>
      <c r="H34" s="25"/>
      <c r="I34" s="25"/>
      <c r="J34" s="25"/>
      <c r="K34" s="25"/>
      <c r="L34" s="25"/>
      <c r="M34" s="25"/>
      <c r="N34" s="102"/>
      <c r="O34" s="103"/>
      <c r="P34" s="131"/>
      <c r="Q34" s="131"/>
      <c r="R34" s="132"/>
      <c r="S34" s="25"/>
      <c r="T34" s="25"/>
      <c r="U34" s="25"/>
      <c r="V34" s="25"/>
      <c r="W34" s="25"/>
      <c r="X34" s="25">
        <v>8</v>
      </c>
      <c r="Y34" s="25"/>
      <c r="Z34" s="25"/>
    </row>
    <row r="35" spans="1:26" ht="15" customHeight="1">
      <c r="A35" s="14"/>
      <c r="B35" s="137">
        <v>1</v>
      </c>
      <c r="C35" s="103" t="s">
        <v>178</v>
      </c>
      <c r="D35" s="122"/>
      <c r="E35" s="122"/>
      <c r="F35" s="105">
        <f>IFERROR(+E35-D35,0)</f>
        <v>0</v>
      </c>
      <c r="G35" s="25"/>
      <c r="H35" s="25"/>
      <c r="I35" s="25"/>
      <c r="J35" s="25"/>
      <c r="K35" s="25"/>
      <c r="L35" s="25"/>
      <c r="M35" s="25"/>
      <c r="N35" s="102"/>
      <c r="O35" s="107"/>
      <c r="P35" s="131"/>
      <c r="Q35" s="131"/>
      <c r="R35" s="132"/>
      <c r="S35" s="25"/>
      <c r="T35" s="25"/>
      <c r="U35" s="25"/>
      <c r="V35" s="25"/>
      <c r="W35" s="25"/>
      <c r="X35" s="25"/>
      <c r="Y35" s="25"/>
      <c r="Z35" s="25"/>
    </row>
    <row r="36" spans="1:26" ht="15" customHeight="1">
      <c r="A36" s="14"/>
      <c r="B36" s="102">
        <v>2</v>
      </c>
      <c r="C36" s="138" t="s">
        <v>179</v>
      </c>
      <c r="D36" s="122"/>
      <c r="E36" s="122"/>
      <c r="F36" s="105">
        <f t="shared" ref="F36:F61" si="1">IFERROR(+E36-D36,0)</f>
        <v>0</v>
      </c>
      <c r="G36" s="25"/>
      <c r="H36" s="25"/>
      <c r="I36" s="25"/>
      <c r="J36" s="25"/>
      <c r="K36" s="25"/>
      <c r="L36" s="25"/>
      <c r="M36" s="25"/>
      <c r="N36" s="102"/>
      <c r="O36" s="139"/>
      <c r="P36" s="131"/>
      <c r="Q36" s="131"/>
      <c r="R36" s="132"/>
      <c r="S36" s="25"/>
      <c r="T36" s="25"/>
      <c r="U36" s="25"/>
      <c r="V36" s="25"/>
      <c r="W36" s="25"/>
      <c r="X36" s="25"/>
      <c r="Y36" s="25"/>
      <c r="Z36" s="25"/>
    </row>
    <row r="37" spans="1:26" ht="15" customHeight="1">
      <c r="A37" s="14"/>
      <c r="B37" s="140">
        <v>3</v>
      </c>
      <c r="C37" s="138" t="s">
        <v>180</v>
      </c>
      <c r="D37" s="122"/>
      <c r="E37" s="122"/>
      <c r="F37" s="105">
        <f t="shared" si="1"/>
        <v>0</v>
      </c>
      <c r="G37" s="25"/>
      <c r="H37" s="25"/>
      <c r="I37" s="25"/>
      <c r="J37" s="25"/>
      <c r="K37" s="25"/>
      <c r="L37" s="25"/>
      <c r="M37" s="25"/>
      <c r="N37" s="102"/>
      <c r="O37" s="107"/>
      <c r="P37" s="131"/>
      <c r="Q37" s="131"/>
      <c r="R37" s="132"/>
      <c r="S37" s="25"/>
      <c r="T37" s="25"/>
      <c r="U37" s="25"/>
      <c r="V37" s="25"/>
      <c r="W37" s="25"/>
      <c r="X37" s="25"/>
      <c r="Y37" s="25"/>
      <c r="Z37" s="25"/>
    </row>
    <row r="38" spans="1:26" ht="15" customHeight="1">
      <c r="A38" s="14"/>
      <c r="B38" s="102">
        <v>4</v>
      </c>
      <c r="C38" s="141" t="s">
        <v>181</v>
      </c>
      <c r="D38" s="118"/>
      <c r="E38" s="122"/>
      <c r="F38" s="105">
        <f t="shared" si="1"/>
        <v>0</v>
      </c>
      <c r="G38" s="25"/>
      <c r="H38" s="25"/>
      <c r="I38" s="25"/>
      <c r="J38" s="25"/>
      <c r="K38" s="25"/>
      <c r="L38" s="25"/>
      <c r="M38" s="25"/>
      <c r="N38" s="102"/>
      <c r="O38" s="103"/>
      <c r="P38" s="131"/>
      <c r="Q38" s="131"/>
      <c r="R38" s="132"/>
      <c r="S38" s="25"/>
      <c r="T38" s="25"/>
      <c r="U38" s="25"/>
      <c r="V38" s="25"/>
      <c r="W38" s="25"/>
      <c r="X38" s="25"/>
      <c r="Y38" s="25"/>
      <c r="Z38" s="25"/>
    </row>
    <row r="39" spans="1:26" ht="15" customHeight="1">
      <c r="A39" s="14"/>
      <c r="B39" s="140">
        <v>5</v>
      </c>
      <c r="C39" s="138" t="s">
        <v>182</v>
      </c>
      <c r="D39" s="122"/>
      <c r="E39" s="122"/>
      <c r="F39" s="105">
        <f t="shared" si="1"/>
        <v>0</v>
      </c>
      <c r="G39" s="75"/>
      <c r="H39" s="75"/>
      <c r="I39" s="25"/>
      <c r="J39" s="25"/>
      <c r="K39" s="25"/>
      <c r="L39" s="25"/>
      <c r="M39" s="25"/>
      <c r="N39" s="102"/>
      <c r="O39" s="103"/>
      <c r="P39" s="131"/>
      <c r="Q39" s="131"/>
      <c r="R39" s="132"/>
      <c r="S39" s="25"/>
      <c r="T39" s="25"/>
      <c r="U39" s="25"/>
      <c r="V39" s="25"/>
      <c r="W39" s="25"/>
      <c r="X39" s="25"/>
      <c r="Y39" s="25"/>
      <c r="Z39" s="25"/>
    </row>
    <row r="40" spans="1:26" ht="15" customHeight="1">
      <c r="A40" s="14"/>
      <c r="B40" s="102">
        <v>6</v>
      </c>
      <c r="C40" s="103" t="s">
        <v>183</v>
      </c>
      <c r="D40" s="142"/>
      <c r="E40" s="122"/>
      <c r="F40" s="105">
        <f t="shared" si="1"/>
        <v>0</v>
      </c>
      <c r="G40" s="25"/>
      <c r="H40" s="25"/>
      <c r="I40" s="25"/>
      <c r="J40" s="25"/>
      <c r="K40" s="25"/>
      <c r="L40" s="25"/>
      <c r="M40" s="25"/>
      <c r="N40" s="102"/>
      <c r="O40" s="103"/>
      <c r="P40" s="131"/>
      <c r="Q40" s="131"/>
      <c r="R40" s="132"/>
      <c r="S40" s="25"/>
      <c r="T40" s="25"/>
      <c r="U40" s="25"/>
      <c r="V40" s="25"/>
      <c r="W40" s="25"/>
      <c r="X40" s="25"/>
      <c r="Y40" s="25"/>
      <c r="Z40" s="25"/>
    </row>
    <row r="41" spans="1:26" ht="15" customHeight="1">
      <c r="A41" s="14"/>
      <c r="B41" s="140">
        <v>7</v>
      </c>
      <c r="C41" s="103" t="s">
        <v>184</v>
      </c>
      <c r="D41" s="143"/>
      <c r="E41" s="122"/>
      <c r="F41" s="105">
        <f t="shared" si="1"/>
        <v>0</v>
      </c>
      <c r="G41" s="25"/>
      <c r="H41" s="25"/>
      <c r="I41" s="25"/>
      <c r="J41" s="25"/>
      <c r="K41" s="25"/>
      <c r="L41" s="25"/>
      <c r="M41" s="25"/>
      <c r="N41" s="102"/>
      <c r="O41" s="130"/>
      <c r="P41" s="131"/>
      <c r="Q41" s="131"/>
      <c r="R41" s="132"/>
      <c r="S41" s="25"/>
      <c r="T41" s="25"/>
      <c r="U41" s="25"/>
      <c r="V41" s="25"/>
      <c r="W41" s="25"/>
      <c r="X41" s="25"/>
      <c r="Y41" s="25"/>
      <c r="Z41" s="25"/>
    </row>
    <row r="42" spans="1:26" ht="15" customHeight="1">
      <c r="A42" s="14"/>
      <c r="B42" s="140">
        <v>8</v>
      </c>
      <c r="C42" s="138" t="s">
        <v>185</v>
      </c>
      <c r="D42" s="122"/>
      <c r="E42" s="122"/>
      <c r="F42" s="105">
        <f t="shared" si="1"/>
        <v>0</v>
      </c>
      <c r="G42" s="25"/>
      <c r="H42" s="25"/>
      <c r="I42" s="25"/>
      <c r="J42" s="25"/>
      <c r="K42" s="25"/>
      <c r="L42" s="25"/>
      <c r="M42" s="25"/>
      <c r="N42" s="102"/>
      <c r="O42" s="103"/>
      <c r="P42" s="131"/>
      <c r="Q42" s="131"/>
      <c r="R42" s="132"/>
      <c r="S42" s="25"/>
      <c r="T42" s="25"/>
      <c r="U42" s="25"/>
      <c r="V42" s="25"/>
      <c r="W42" s="25"/>
      <c r="X42" s="25"/>
      <c r="Y42" s="25"/>
      <c r="Z42" s="25"/>
    </row>
    <row r="43" spans="1:26" ht="15" customHeight="1">
      <c r="A43" s="14"/>
      <c r="B43" s="140">
        <v>9</v>
      </c>
      <c r="C43" s="138" t="s">
        <v>186</v>
      </c>
      <c r="D43" s="122"/>
      <c r="E43" s="122"/>
      <c r="F43" s="105">
        <f t="shared" si="1"/>
        <v>0</v>
      </c>
      <c r="G43" s="25"/>
      <c r="H43" s="25"/>
      <c r="I43" s="25"/>
      <c r="J43" s="25"/>
      <c r="K43" s="25"/>
      <c r="L43" s="25"/>
      <c r="M43" s="25"/>
      <c r="N43" s="102"/>
      <c r="O43" s="103"/>
      <c r="P43" s="131"/>
      <c r="Q43" s="131"/>
      <c r="R43" s="132"/>
      <c r="S43" s="25"/>
      <c r="T43" s="25"/>
      <c r="U43" s="25"/>
      <c r="V43" s="25"/>
      <c r="W43" s="25"/>
      <c r="X43" s="25"/>
      <c r="Y43" s="25"/>
      <c r="Z43" s="25"/>
    </row>
    <row r="44" spans="1:26" ht="15" customHeight="1">
      <c r="A44" s="14"/>
      <c r="B44" s="140">
        <v>10</v>
      </c>
      <c r="C44" s="107" t="s">
        <v>187</v>
      </c>
      <c r="D44" s="142"/>
      <c r="E44" s="122"/>
      <c r="F44" s="105">
        <f t="shared" si="1"/>
        <v>0</v>
      </c>
      <c r="G44" s="25"/>
      <c r="H44" s="25"/>
      <c r="I44" s="25"/>
      <c r="J44" s="25"/>
      <c r="K44" s="25"/>
      <c r="L44" s="25"/>
      <c r="M44" s="25"/>
      <c r="N44" s="102"/>
      <c r="O44" s="109"/>
      <c r="P44" s="131"/>
      <c r="Q44" s="131"/>
      <c r="R44" s="132"/>
      <c r="S44" s="25"/>
      <c r="T44" s="25"/>
      <c r="U44" s="25"/>
      <c r="V44" s="25"/>
      <c r="W44" s="25"/>
      <c r="X44" s="25"/>
      <c r="Y44" s="25"/>
      <c r="Z44" s="25"/>
    </row>
    <row r="45" spans="1:26" ht="15" customHeight="1">
      <c r="A45" s="14"/>
      <c r="B45" s="140">
        <v>11</v>
      </c>
      <c r="C45" s="107" t="s">
        <v>188</v>
      </c>
      <c r="D45" s="122"/>
      <c r="E45" s="122"/>
      <c r="F45" s="105">
        <f t="shared" si="1"/>
        <v>0</v>
      </c>
      <c r="G45" s="25"/>
      <c r="H45" s="25"/>
      <c r="I45" s="25"/>
      <c r="J45" s="25"/>
      <c r="K45" s="25"/>
      <c r="L45" s="25"/>
      <c r="M45" s="25"/>
      <c r="N45" s="14"/>
      <c r="O45" s="14"/>
      <c r="P45" s="14"/>
      <c r="Q45" s="14"/>
      <c r="R45" s="14"/>
      <c r="S45" s="25"/>
      <c r="T45" s="25"/>
      <c r="U45" s="25"/>
      <c r="V45" s="25"/>
      <c r="W45" s="25"/>
      <c r="X45" s="25"/>
      <c r="Y45" s="25"/>
      <c r="Z45" s="25"/>
    </row>
    <row r="46" spans="1:26" ht="15" customHeight="1">
      <c r="A46" s="14"/>
      <c r="B46" s="140">
        <v>12</v>
      </c>
      <c r="C46" s="138" t="s">
        <v>189</v>
      </c>
      <c r="D46" s="119"/>
      <c r="E46" s="122"/>
      <c r="F46" s="105">
        <f t="shared" si="1"/>
        <v>0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>
      <c r="A47" s="14"/>
      <c r="B47" s="140">
        <v>13</v>
      </c>
      <c r="C47" s="103" t="s">
        <v>190</v>
      </c>
      <c r="D47" s="142"/>
      <c r="E47" s="122"/>
      <c r="F47" s="105">
        <f t="shared" si="1"/>
        <v>0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" customHeight="1">
      <c r="A48" s="14"/>
      <c r="B48" s="140">
        <v>14</v>
      </c>
      <c r="C48" s="144" t="s">
        <v>191</v>
      </c>
      <c r="D48" s="142"/>
      <c r="E48" s="122"/>
      <c r="F48" s="105">
        <f t="shared" si="1"/>
        <v>0</v>
      </c>
      <c r="G48" s="75"/>
      <c r="H48" s="7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>
      <c r="A49" s="14"/>
      <c r="B49" s="140">
        <v>15</v>
      </c>
      <c r="C49" s="138" t="s">
        <v>192</v>
      </c>
      <c r="D49" s="142"/>
      <c r="E49" s="122"/>
      <c r="F49" s="105">
        <f t="shared" si="1"/>
        <v>0</v>
      </c>
      <c r="G49" s="75"/>
      <c r="H49" s="7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>
      <c r="A50" s="14"/>
      <c r="B50" s="140">
        <v>16</v>
      </c>
      <c r="C50" s="107" t="s">
        <v>193</v>
      </c>
      <c r="D50" s="142"/>
      <c r="E50" s="122"/>
      <c r="F50" s="105">
        <f t="shared" si="1"/>
        <v>0</v>
      </c>
      <c r="G50" s="75"/>
      <c r="H50" s="7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" customHeight="1">
      <c r="A51" s="14"/>
      <c r="B51" s="140">
        <v>17</v>
      </c>
      <c r="C51" s="144" t="s">
        <v>194</v>
      </c>
      <c r="D51" s="142"/>
      <c r="E51" s="122"/>
      <c r="F51" s="105">
        <f t="shared" si="1"/>
        <v>0</v>
      </c>
      <c r="G51" s="75"/>
      <c r="H51" s="7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" customHeight="1">
      <c r="A52" s="14"/>
      <c r="B52" s="140">
        <v>18</v>
      </c>
      <c r="C52" s="141" t="s">
        <v>195</v>
      </c>
      <c r="D52" s="142"/>
      <c r="E52" s="122"/>
      <c r="F52" s="105">
        <f t="shared" si="1"/>
        <v>0</v>
      </c>
      <c r="G52" s="75"/>
      <c r="H52" s="7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>
      <c r="A53" s="14"/>
      <c r="B53" s="140">
        <v>19</v>
      </c>
      <c r="C53" s="107" t="s">
        <v>196</v>
      </c>
      <c r="D53" s="119"/>
      <c r="E53" s="122"/>
      <c r="F53" s="105">
        <f t="shared" si="1"/>
        <v>0</v>
      </c>
      <c r="G53" s="75"/>
      <c r="H53" s="7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>
      <c r="A54" s="14"/>
      <c r="B54" s="140">
        <v>20</v>
      </c>
      <c r="C54" s="103" t="s">
        <v>197</v>
      </c>
      <c r="D54" s="122"/>
      <c r="E54" s="122"/>
      <c r="F54" s="105">
        <f t="shared" si="1"/>
        <v>0</v>
      </c>
      <c r="G54" s="75"/>
      <c r="H54" s="7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>
      <c r="A55" s="14"/>
      <c r="B55" s="102">
        <v>21</v>
      </c>
      <c r="C55" s="107"/>
      <c r="D55" s="122"/>
      <c r="E55" s="122"/>
      <c r="F55" s="105">
        <f t="shared" si="1"/>
        <v>0</v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>
      <c r="A56" s="14"/>
      <c r="B56" s="137">
        <v>22</v>
      </c>
      <c r="C56" s="107"/>
      <c r="D56" s="142"/>
      <c r="E56" s="122"/>
      <c r="F56" s="105">
        <f t="shared" si="1"/>
        <v>0</v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>
      <c r="A57" s="14"/>
      <c r="B57" s="137">
        <v>23</v>
      </c>
      <c r="C57" s="117"/>
      <c r="D57" s="122"/>
      <c r="E57" s="122"/>
      <c r="F57" s="105">
        <f t="shared" si="1"/>
        <v>0</v>
      </c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" customHeight="1">
      <c r="A58" s="14"/>
      <c r="B58" s="140">
        <v>24</v>
      </c>
      <c r="C58" s="145"/>
      <c r="D58" s="119"/>
      <c r="E58" s="118"/>
      <c r="F58" s="105">
        <f t="shared" si="1"/>
        <v>0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>
      <c r="A59" s="14"/>
      <c r="B59" s="137">
        <v>25</v>
      </c>
      <c r="C59" s="145"/>
      <c r="D59" s="122"/>
      <c r="E59" s="122"/>
      <c r="F59" s="105">
        <f t="shared" si="1"/>
        <v>0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" customHeight="1">
      <c r="A60" s="14"/>
      <c r="B60" s="137">
        <v>26</v>
      </c>
      <c r="C60" s="145"/>
      <c r="D60" s="119"/>
      <c r="E60" s="118"/>
      <c r="F60" s="105">
        <f t="shared" si="1"/>
        <v>0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14"/>
      <c r="B61" s="137">
        <v>27</v>
      </c>
      <c r="C61" s="146"/>
      <c r="D61" s="118"/>
      <c r="E61" s="118"/>
      <c r="F61" s="105">
        <f t="shared" si="1"/>
        <v>0</v>
      </c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8" customHeight="1">
      <c r="A62" s="14"/>
      <c r="B62" s="102"/>
      <c r="C62" s="128"/>
      <c r="D62" s="129">
        <f>+'Bread n Buns Baking n Pkg'!E6</f>
        <v>44082</v>
      </c>
      <c r="E62" s="342"/>
      <c r="F62" s="334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>
      <c r="A63" s="14"/>
      <c r="B63" s="147"/>
      <c r="C63" s="148" t="s">
        <v>198</v>
      </c>
      <c r="D63" s="149" t="s">
        <v>150</v>
      </c>
      <c r="E63" s="150" t="s">
        <v>151</v>
      </c>
      <c r="F63" s="151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" customHeight="1">
      <c r="A64" s="14"/>
      <c r="B64" s="152">
        <v>1</v>
      </c>
      <c r="C64" s="153" t="s">
        <v>199</v>
      </c>
      <c r="D64" s="154"/>
      <c r="E64" s="154"/>
      <c r="F64" s="105">
        <f>IFERROR(+E64-D64,0)</f>
        <v>0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" customHeight="1">
      <c r="A65" s="14"/>
      <c r="B65" s="156">
        <v>2</v>
      </c>
      <c r="C65" s="107" t="s">
        <v>200</v>
      </c>
      <c r="D65" s="154"/>
      <c r="E65" s="154"/>
      <c r="F65" s="105">
        <f t="shared" ref="F65:F74" si="2">IFERROR(+E65-D65,0)</f>
        <v>0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" customHeight="1">
      <c r="A66" s="14"/>
      <c r="B66" s="156">
        <v>3</v>
      </c>
      <c r="C66" s="103" t="s">
        <v>201</v>
      </c>
      <c r="D66" s="154"/>
      <c r="E66" s="154"/>
      <c r="F66" s="105">
        <f t="shared" si="2"/>
        <v>0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" customHeight="1">
      <c r="A67" s="14"/>
      <c r="B67" s="156">
        <v>4</v>
      </c>
      <c r="C67" s="107" t="s">
        <v>202</v>
      </c>
      <c r="D67" s="154"/>
      <c r="E67" s="154"/>
      <c r="F67" s="105">
        <f t="shared" si="2"/>
        <v>0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" customHeight="1">
      <c r="A68" s="14"/>
      <c r="B68" s="156">
        <v>5</v>
      </c>
      <c r="C68" s="107" t="s">
        <v>203</v>
      </c>
      <c r="D68" s="154"/>
      <c r="E68" s="154"/>
      <c r="F68" s="105">
        <f t="shared" si="2"/>
        <v>0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" customHeight="1">
      <c r="A69" s="14"/>
      <c r="B69" s="156">
        <v>6</v>
      </c>
      <c r="C69" s="107" t="s">
        <v>204</v>
      </c>
      <c r="D69" s="154"/>
      <c r="E69" s="154"/>
      <c r="F69" s="105">
        <f t="shared" si="2"/>
        <v>0</v>
      </c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" customHeight="1">
      <c r="A70" s="14"/>
      <c r="B70" s="156">
        <v>7</v>
      </c>
      <c r="C70" s="107" t="s">
        <v>205</v>
      </c>
      <c r="D70" s="154"/>
      <c r="E70" s="154"/>
      <c r="F70" s="105">
        <f t="shared" si="2"/>
        <v>0</v>
      </c>
    </row>
    <row r="71" spans="1:26" ht="15" customHeight="1">
      <c r="B71" s="156">
        <v>8</v>
      </c>
      <c r="C71" s="107" t="s">
        <v>206</v>
      </c>
      <c r="D71" s="154"/>
      <c r="E71" s="154"/>
      <c r="F71" s="105">
        <f t="shared" si="2"/>
        <v>0</v>
      </c>
    </row>
    <row r="72" spans="1:26" ht="15" customHeight="1">
      <c r="B72" s="156">
        <v>9</v>
      </c>
      <c r="C72" s="107" t="s">
        <v>207</v>
      </c>
      <c r="D72" s="154"/>
      <c r="E72" s="154"/>
      <c r="F72" s="105">
        <f t="shared" si="2"/>
        <v>0</v>
      </c>
    </row>
    <row r="73" spans="1:26" ht="14.25" customHeight="1">
      <c r="B73" s="156">
        <v>10</v>
      </c>
      <c r="C73" s="109" t="s">
        <v>208</v>
      </c>
      <c r="D73" s="154"/>
      <c r="E73" s="154"/>
      <c r="F73" s="105">
        <f t="shared" si="2"/>
        <v>0</v>
      </c>
    </row>
    <row r="74" spans="1:26" ht="15" customHeight="1">
      <c r="A74" s="25"/>
      <c r="B74" s="158">
        <v>11</v>
      </c>
      <c r="C74" s="123" t="s">
        <v>209</v>
      </c>
      <c r="D74" s="159"/>
      <c r="E74" s="159"/>
      <c r="F74" s="105">
        <f t="shared" si="2"/>
        <v>0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" customHeight="1">
      <c r="B75" s="160"/>
      <c r="C75" s="161" t="s">
        <v>210</v>
      </c>
      <c r="D75" s="162"/>
      <c r="E75" s="162"/>
      <c r="F75" s="163"/>
    </row>
    <row r="76" spans="1:26" ht="14.25" customHeight="1">
      <c r="B76" s="156">
        <v>1</v>
      </c>
      <c r="C76" s="164" t="s">
        <v>211</v>
      </c>
      <c r="D76" s="154"/>
      <c r="E76" s="131"/>
      <c r="F76" s="105">
        <f>IFERROR(+E76-D76,0)</f>
        <v>0</v>
      </c>
    </row>
    <row r="77" spans="1:26" ht="14.25" customHeight="1">
      <c r="B77" s="156">
        <v>2</v>
      </c>
      <c r="C77" s="109" t="s">
        <v>212</v>
      </c>
      <c r="D77" s="154"/>
      <c r="E77" s="154"/>
      <c r="F77" s="105">
        <f t="shared" ref="F77:F85" si="3">IFERROR(+E77-D77,0)</f>
        <v>0</v>
      </c>
    </row>
    <row r="78" spans="1:26" ht="14.25" customHeight="1">
      <c r="B78" s="156">
        <v>3</v>
      </c>
      <c r="C78" s="109" t="s">
        <v>213</v>
      </c>
      <c r="D78" s="154"/>
      <c r="E78" s="154"/>
      <c r="F78" s="105">
        <f t="shared" si="3"/>
        <v>0</v>
      </c>
    </row>
    <row r="79" spans="1:26" ht="14.25" customHeight="1">
      <c r="B79" s="156">
        <v>4</v>
      </c>
      <c r="C79" s="109" t="s">
        <v>214</v>
      </c>
      <c r="D79" s="154"/>
      <c r="E79" s="154"/>
      <c r="F79" s="105">
        <f t="shared" si="3"/>
        <v>0</v>
      </c>
    </row>
    <row r="80" spans="1:26" ht="14.25" customHeight="1">
      <c r="A80" s="25"/>
      <c r="B80" s="156">
        <v>5</v>
      </c>
      <c r="C80" s="109" t="s">
        <v>215</v>
      </c>
      <c r="D80" s="154"/>
      <c r="E80" s="154"/>
      <c r="F80" s="105">
        <f t="shared" si="3"/>
        <v>0</v>
      </c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B81" s="165"/>
      <c r="C81" s="117"/>
      <c r="D81" s="166"/>
      <c r="E81" s="166"/>
      <c r="F81" s="105">
        <f t="shared" si="3"/>
        <v>0</v>
      </c>
      <c r="G81" s="25"/>
    </row>
    <row r="82" spans="1:26" ht="18" customHeight="1">
      <c r="B82" s="167"/>
      <c r="C82" s="168" t="s">
        <v>216</v>
      </c>
      <c r="D82" s="169"/>
      <c r="E82" s="333"/>
      <c r="F82" s="334"/>
      <c r="G82" s="25"/>
    </row>
    <row r="83" spans="1:26" ht="15" customHeight="1">
      <c r="B83" s="170">
        <v>1</v>
      </c>
      <c r="C83" s="171" t="s">
        <v>217</v>
      </c>
      <c r="D83" s="154"/>
      <c r="E83" s="131"/>
      <c r="F83" s="105">
        <f t="shared" si="3"/>
        <v>0</v>
      </c>
      <c r="G83" s="14"/>
    </row>
    <row r="84" spans="1:26" ht="15" customHeight="1">
      <c r="A84" s="25"/>
      <c r="B84" s="102">
        <v>2</v>
      </c>
      <c r="C84" s="107" t="s">
        <v>218</v>
      </c>
      <c r="D84" s="154"/>
      <c r="E84" s="131"/>
      <c r="F84" s="105">
        <f t="shared" si="3"/>
        <v>0</v>
      </c>
      <c r="G84" s="14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" customHeight="1">
      <c r="A85" s="25"/>
      <c r="B85" s="173">
        <v>3</v>
      </c>
      <c r="C85" s="174" t="s">
        <v>219</v>
      </c>
      <c r="D85" s="175"/>
      <c r="E85" s="175"/>
      <c r="F85" s="105">
        <f t="shared" si="3"/>
        <v>0</v>
      </c>
      <c r="G85" s="14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" customHeight="1">
      <c r="B86" s="147"/>
      <c r="C86" s="161"/>
      <c r="D86" s="149"/>
      <c r="E86" s="149"/>
      <c r="F86" s="176"/>
      <c r="G86" s="14"/>
    </row>
    <row r="87" spans="1:26" ht="15" customHeight="1">
      <c r="B87" s="152"/>
      <c r="C87" s="109"/>
      <c r="D87" s="177"/>
      <c r="E87" s="177"/>
      <c r="F87" s="155"/>
      <c r="G87" s="14"/>
    </row>
    <row r="88" spans="1:26" ht="14.25" customHeight="1">
      <c r="B88" s="156"/>
      <c r="C88" s="109"/>
      <c r="D88" s="177"/>
      <c r="E88" s="177"/>
      <c r="F88" s="155"/>
      <c r="G88" s="14"/>
    </row>
    <row r="89" spans="1:26" ht="18" customHeight="1">
      <c r="B89" s="36"/>
      <c r="C89" s="178" t="s">
        <v>220</v>
      </c>
      <c r="D89" s="179">
        <f>+'Bread n Buns Baking n Pkg'!E6</f>
        <v>44082</v>
      </c>
      <c r="E89" s="180"/>
      <c r="F89" s="181"/>
      <c r="G89" s="14"/>
    </row>
    <row r="90" spans="1:26" ht="15" customHeight="1">
      <c r="B90" s="147">
        <v>1</v>
      </c>
      <c r="C90" s="153" t="s">
        <v>221</v>
      </c>
      <c r="D90" s="154"/>
      <c r="E90" s="154"/>
      <c r="F90" s="105">
        <f t="shared" ref="F90:F96" si="4">IFERROR(+E90-D90,0)</f>
        <v>0</v>
      </c>
      <c r="G90" s="14"/>
    </row>
    <row r="91" spans="1:26" ht="15" customHeight="1">
      <c r="B91" s="152">
        <v>2</v>
      </c>
      <c r="C91" s="153" t="s">
        <v>222</v>
      </c>
      <c r="D91" s="154"/>
      <c r="E91" s="154"/>
      <c r="F91" s="105">
        <f t="shared" si="4"/>
        <v>0</v>
      </c>
      <c r="G91" s="14"/>
    </row>
    <row r="92" spans="1:26" ht="15" customHeight="1">
      <c r="B92" s="156">
        <v>3</v>
      </c>
      <c r="C92" s="107" t="s">
        <v>223</v>
      </c>
      <c r="D92" s="154"/>
      <c r="E92" s="154"/>
      <c r="F92" s="105">
        <f t="shared" si="4"/>
        <v>0</v>
      </c>
      <c r="G92" s="14"/>
    </row>
    <row r="93" spans="1:26" ht="15" customHeight="1">
      <c r="B93" s="156">
        <v>4</v>
      </c>
      <c r="C93" s="182" t="s">
        <v>224</v>
      </c>
      <c r="D93" s="154"/>
      <c r="E93" s="154"/>
      <c r="F93" s="105">
        <f t="shared" si="4"/>
        <v>0</v>
      </c>
      <c r="G93" s="14"/>
    </row>
    <row r="94" spans="1:26" ht="15" customHeight="1">
      <c r="B94" s="156">
        <v>5</v>
      </c>
      <c r="C94" s="107" t="s">
        <v>225</v>
      </c>
      <c r="D94" s="154"/>
      <c r="E94" s="154"/>
      <c r="F94" s="105">
        <f t="shared" si="4"/>
        <v>0</v>
      </c>
      <c r="G94" s="14"/>
    </row>
    <row r="95" spans="1:26" ht="15" customHeight="1">
      <c r="A95" s="25"/>
      <c r="B95" s="147">
        <v>6</v>
      </c>
      <c r="C95" s="153" t="s">
        <v>226</v>
      </c>
      <c r="D95" s="154"/>
      <c r="E95" s="154"/>
      <c r="F95" s="105">
        <f t="shared" si="4"/>
        <v>0</v>
      </c>
      <c r="G95" s="14"/>
      <c r="H95" s="183"/>
      <c r="I95" s="14"/>
      <c r="J95" s="14"/>
      <c r="K95" s="14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" customHeight="1">
      <c r="A96" s="25"/>
      <c r="B96" s="152">
        <v>7</v>
      </c>
      <c r="C96" s="153" t="s">
        <v>227</v>
      </c>
      <c r="D96" s="154"/>
      <c r="E96" s="154"/>
      <c r="F96" s="105">
        <f t="shared" si="4"/>
        <v>0</v>
      </c>
      <c r="G96" s="14"/>
      <c r="H96" s="184"/>
      <c r="I96" s="14"/>
      <c r="J96" s="14"/>
      <c r="K96" s="14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" customHeight="1">
      <c r="A97" s="25"/>
      <c r="B97" s="156">
        <v>8</v>
      </c>
      <c r="C97" s="107"/>
      <c r="D97" s="154"/>
      <c r="E97" s="154"/>
      <c r="F97" s="172"/>
      <c r="G97" s="14"/>
      <c r="H97" s="184"/>
      <c r="I97" s="14"/>
      <c r="J97" s="14"/>
      <c r="K97" s="14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" customHeight="1">
      <c r="A98" s="25"/>
      <c r="B98" s="156">
        <v>9</v>
      </c>
      <c r="C98" s="103"/>
      <c r="D98" s="154"/>
      <c r="E98" s="154"/>
      <c r="F98" s="157"/>
      <c r="G98" s="14"/>
      <c r="H98" s="184"/>
      <c r="I98" s="14"/>
      <c r="J98" s="14"/>
      <c r="K98" s="14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" customHeight="1">
      <c r="A99" s="25"/>
      <c r="B99" s="156">
        <v>10</v>
      </c>
      <c r="C99" s="107"/>
      <c r="D99" s="154"/>
      <c r="E99" s="154"/>
      <c r="F99" s="157"/>
      <c r="G99" s="14"/>
      <c r="H99" s="184"/>
      <c r="I99" s="14"/>
      <c r="J99" s="14"/>
      <c r="K99" s="14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" customHeight="1">
      <c r="A100" s="25"/>
      <c r="B100" s="156">
        <v>11</v>
      </c>
      <c r="C100" s="107"/>
      <c r="D100" s="154"/>
      <c r="E100" s="154"/>
      <c r="F100" s="157"/>
      <c r="G100" s="75"/>
      <c r="H100" s="185"/>
      <c r="I100" s="75"/>
      <c r="J100" s="14"/>
      <c r="K100" s="14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" customHeight="1">
      <c r="A101" s="25"/>
      <c r="B101" s="156">
        <v>12</v>
      </c>
      <c r="C101" s="107"/>
      <c r="D101" s="154"/>
      <c r="E101" s="154"/>
      <c r="F101" s="157"/>
      <c r="G101" s="75"/>
      <c r="H101" s="185"/>
      <c r="I101" s="75"/>
      <c r="J101" s="14"/>
      <c r="K101" s="14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" customHeight="1">
      <c r="A102" s="25"/>
      <c r="B102" s="156">
        <v>13</v>
      </c>
      <c r="C102" s="107"/>
      <c r="D102" s="154"/>
      <c r="E102" s="154"/>
      <c r="F102" s="157"/>
      <c r="G102" s="75"/>
      <c r="H102" s="185"/>
      <c r="I102" s="75"/>
      <c r="J102" s="14"/>
      <c r="K102" s="14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" customHeight="1">
      <c r="A103" s="25"/>
      <c r="B103" s="156">
        <v>14</v>
      </c>
      <c r="C103" s="107"/>
      <c r="D103" s="154"/>
      <c r="E103" s="154"/>
      <c r="F103" s="157"/>
      <c r="G103" s="14"/>
      <c r="H103" s="186"/>
      <c r="I103" s="14"/>
      <c r="J103" s="14"/>
      <c r="K103" s="14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" customHeight="1">
      <c r="A104" s="25"/>
      <c r="B104" s="156">
        <v>15</v>
      </c>
      <c r="C104" s="107"/>
      <c r="D104" s="154"/>
      <c r="E104" s="154"/>
      <c r="F104" s="157"/>
      <c r="G104" s="14"/>
      <c r="H104" s="186"/>
      <c r="I104" s="14"/>
      <c r="J104" s="14"/>
      <c r="K104" s="14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156">
        <v>16</v>
      </c>
      <c r="C105" s="109"/>
      <c r="D105" s="154"/>
      <c r="E105" s="154"/>
      <c r="F105" s="157"/>
      <c r="G105" s="14"/>
      <c r="H105" s="186"/>
      <c r="I105" s="14"/>
      <c r="J105" s="14"/>
      <c r="K105" s="14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" hidden="1" customHeight="1">
      <c r="A106" s="14"/>
      <c r="B106" s="156"/>
      <c r="C106" s="109"/>
      <c r="D106" s="154"/>
      <c r="E106" s="154"/>
      <c r="F106" s="155"/>
    </row>
    <row r="107" spans="1:26" ht="15" hidden="1" customHeight="1">
      <c r="A107" s="14"/>
      <c r="B107" s="156"/>
      <c r="C107" s="109"/>
      <c r="D107" s="154"/>
      <c r="E107" s="154"/>
      <c r="F107" s="155"/>
    </row>
    <row r="108" spans="1:26" ht="15.75" hidden="1" customHeight="1">
      <c r="A108" s="14"/>
      <c r="B108" s="167"/>
      <c r="C108" s="168"/>
      <c r="D108" s="169"/>
      <c r="E108" s="333"/>
      <c r="F108" s="334"/>
    </row>
    <row r="109" spans="1:26" ht="15.75" hidden="1" customHeight="1">
      <c r="A109" s="14"/>
      <c r="B109" s="170"/>
      <c r="C109" s="171"/>
      <c r="D109" s="131"/>
      <c r="E109" s="131"/>
      <c r="F109" s="172"/>
    </row>
    <row r="110" spans="1:26" ht="15" hidden="1" customHeight="1">
      <c r="A110" s="14"/>
      <c r="B110" s="102"/>
      <c r="C110" s="107"/>
      <c r="D110" s="131"/>
      <c r="E110" s="131"/>
      <c r="F110" s="172"/>
    </row>
    <row r="111" spans="1:26" ht="15" hidden="1" customHeight="1">
      <c r="B111" s="173"/>
      <c r="C111" s="174"/>
      <c r="D111" s="175"/>
      <c r="E111" s="175"/>
      <c r="F111" s="172"/>
      <c r="H111" s="25"/>
    </row>
    <row r="112" spans="1:26" ht="15" hidden="1" customHeight="1">
      <c r="B112" s="147"/>
      <c r="C112" s="148"/>
      <c r="D112" s="149"/>
      <c r="E112" s="149"/>
      <c r="F112" s="176"/>
    </row>
    <row r="113" spans="1:26" ht="15" hidden="1" customHeight="1">
      <c r="B113" s="140"/>
      <c r="C113" s="103"/>
      <c r="D113" s="154"/>
      <c r="E113" s="154"/>
      <c r="F113" s="157"/>
    </row>
    <row r="114" spans="1:26" ht="15" hidden="1" customHeight="1">
      <c r="B114" s="140"/>
      <c r="C114" s="103"/>
      <c r="D114" s="154"/>
      <c r="E114" s="154"/>
      <c r="F114" s="157"/>
    </row>
    <row r="115" spans="1:26" ht="15.75" hidden="1" customHeight="1">
      <c r="A115" s="25"/>
      <c r="B115" s="140"/>
      <c r="C115" s="103"/>
      <c r="D115" s="154"/>
      <c r="E115" s="154"/>
      <c r="F115" s="157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" hidden="1" customHeight="1">
      <c r="B116" s="140"/>
      <c r="C116" s="103"/>
      <c r="D116" s="154"/>
      <c r="E116" s="154"/>
      <c r="F116" s="157"/>
    </row>
    <row r="117" spans="1:26" ht="15" customHeight="1">
      <c r="A117" s="25"/>
      <c r="B117" s="156">
        <v>17</v>
      </c>
      <c r="C117" s="123"/>
      <c r="D117" s="154"/>
      <c r="E117" s="154"/>
      <c r="F117" s="157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14"/>
      <c r="B118" s="156">
        <v>18</v>
      </c>
      <c r="C118" s="109"/>
      <c r="D118" s="154"/>
      <c r="E118" s="154"/>
      <c r="F118" s="157"/>
    </row>
    <row r="119" spans="1:26" ht="14.25" customHeight="1">
      <c r="A119" s="14"/>
      <c r="B119" s="160">
        <v>19</v>
      </c>
      <c r="C119" s="171"/>
      <c r="D119" s="154"/>
      <c r="E119" s="154"/>
      <c r="F119" s="157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" customHeight="1">
      <c r="A120" s="14"/>
      <c r="B120" s="160">
        <v>20</v>
      </c>
      <c r="C120" s="107"/>
      <c r="D120" s="154"/>
      <c r="E120" s="154"/>
      <c r="F120" s="157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" customHeight="1">
      <c r="A121" s="14"/>
      <c r="B121" s="160"/>
      <c r="C121" s="161"/>
      <c r="D121" s="162"/>
      <c r="E121" s="162"/>
      <c r="F121" s="187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" customHeight="1">
      <c r="A122" s="14"/>
      <c r="B122" s="156">
        <v>1</v>
      </c>
      <c r="C122" s="164"/>
      <c r="D122" s="154"/>
      <c r="E122" s="131"/>
      <c r="F122" s="15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" customHeight="1">
      <c r="A123" s="14"/>
      <c r="B123" s="156">
        <v>2</v>
      </c>
      <c r="C123" s="109"/>
      <c r="D123" s="154"/>
      <c r="E123" s="154"/>
      <c r="F123" s="15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" customHeight="1">
      <c r="A124" s="14"/>
      <c r="B124" s="156">
        <v>3</v>
      </c>
      <c r="C124" s="109"/>
      <c r="D124" s="154"/>
      <c r="E124" s="154"/>
      <c r="F124" s="15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" customHeight="1">
      <c r="A125" s="14"/>
      <c r="B125" s="156">
        <v>4</v>
      </c>
      <c r="C125" s="109"/>
      <c r="D125" s="154"/>
      <c r="E125" s="154"/>
      <c r="F125" s="15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" customHeight="1">
      <c r="A126" s="14"/>
      <c r="B126" s="156">
        <v>5</v>
      </c>
      <c r="C126" s="109"/>
      <c r="D126" s="154"/>
      <c r="E126" s="154"/>
      <c r="F126" s="15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" customHeight="1">
      <c r="A127" s="14"/>
      <c r="B127" s="165"/>
      <c r="C127" s="117"/>
      <c r="D127" s="166"/>
      <c r="E127" s="166"/>
      <c r="F127" s="188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" customHeight="1">
      <c r="A128" s="14"/>
      <c r="B128" s="140"/>
      <c r="C128" s="103"/>
      <c r="D128" s="154"/>
      <c r="E128" s="154"/>
      <c r="F128" s="157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" customHeight="1">
      <c r="A129" s="14"/>
      <c r="B129" s="140"/>
      <c r="C129" s="103"/>
      <c r="D129" s="154"/>
      <c r="E129" s="154"/>
      <c r="F129" s="157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" customHeight="1">
      <c r="B130" s="140"/>
      <c r="C130" s="103"/>
      <c r="D130" s="154"/>
      <c r="E130" s="154"/>
      <c r="F130" s="157"/>
    </row>
    <row r="131" spans="1:26" ht="15" customHeight="1">
      <c r="B131" s="140"/>
      <c r="C131" s="103"/>
      <c r="D131" s="154"/>
      <c r="E131" s="154"/>
      <c r="F131" s="157"/>
    </row>
    <row r="132" spans="1:26" ht="15" customHeight="1">
      <c r="B132" s="140"/>
      <c r="C132" s="103"/>
      <c r="D132" s="154"/>
      <c r="E132" s="154"/>
      <c r="F132" s="157"/>
    </row>
    <row r="133" spans="1:26" ht="15" customHeight="1">
      <c r="A133" s="25"/>
      <c r="B133" s="140"/>
      <c r="C133" s="103"/>
      <c r="D133" s="154"/>
      <c r="E133" s="154"/>
      <c r="F133" s="157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" customHeight="1">
      <c r="B134" s="140"/>
      <c r="C134" s="103"/>
      <c r="D134" s="154"/>
      <c r="E134" s="154"/>
      <c r="F134" s="157"/>
    </row>
    <row r="135" spans="1:26" ht="15" customHeight="1">
      <c r="B135" s="140"/>
      <c r="C135" s="103"/>
      <c r="D135" s="154"/>
      <c r="E135" s="154"/>
      <c r="F135" s="157"/>
    </row>
    <row r="136" spans="1:26" ht="15" customHeight="1">
      <c r="B136" s="140"/>
      <c r="C136" s="103"/>
      <c r="D136" s="154"/>
      <c r="E136" s="154"/>
      <c r="F136" s="157"/>
    </row>
    <row r="137" spans="1:26" ht="15" customHeight="1">
      <c r="B137" s="140"/>
      <c r="C137" s="103"/>
      <c r="D137" s="154"/>
      <c r="E137" s="154"/>
      <c r="F137" s="157"/>
    </row>
    <row r="138" spans="1:26" ht="15" customHeight="1">
      <c r="B138" s="140"/>
      <c r="C138" s="103"/>
      <c r="D138" s="154"/>
      <c r="E138" s="154"/>
      <c r="F138" s="157"/>
    </row>
    <row r="139" spans="1:26" ht="15" customHeight="1">
      <c r="B139" s="140"/>
      <c r="C139" s="103"/>
      <c r="D139" s="154"/>
      <c r="E139" s="154"/>
      <c r="F139" s="157"/>
    </row>
    <row r="140" spans="1:26" ht="15" customHeight="1">
      <c r="B140" s="140"/>
      <c r="C140" s="103"/>
      <c r="D140" s="154"/>
      <c r="E140" s="154"/>
      <c r="F140" s="157"/>
    </row>
    <row r="141" spans="1:26" ht="15" customHeight="1">
      <c r="B141" s="140"/>
      <c r="C141" s="103"/>
      <c r="D141" s="154"/>
      <c r="E141" s="154"/>
      <c r="F141" s="157"/>
    </row>
    <row r="142" spans="1:26" ht="15" customHeight="1">
      <c r="B142" s="140"/>
      <c r="C142" s="103"/>
      <c r="D142" s="154"/>
      <c r="E142" s="154"/>
      <c r="F142" s="157"/>
    </row>
    <row r="143" spans="1:26" ht="15" customHeight="1">
      <c r="B143" s="140"/>
      <c r="C143" s="103"/>
      <c r="D143" s="154"/>
      <c r="E143" s="154"/>
      <c r="F143" s="157"/>
    </row>
    <row r="144" spans="1:26" ht="15" customHeight="1">
      <c r="B144" s="140"/>
      <c r="C144" s="103"/>
      <c r="D144" s="154"/>
      <c r="E144" s="154"/>
      <c r="F144" s="157"/>
    </row>
    <row r="145" spans="1:26" ht="15" customHeight="1">
      <c r="A145" s="25"/>
      <c r="B145" s="140"/>
      <c r="C145" s="103"/>
      <c r="D145" s="154"/>
      <c r="E145" s="154"/>
      <c r="F145" s="157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" customHeight="1">
      <c r="B146" s="140"/>
      <c r="C146" s="103"/>
      <c r="D146" s="154"/>
      <c r="E146" s="154"/>
      <c r="F146" s="157"/>
    </row>
    <row r="147" spans="1:26" ht="15" customHeight="1">
      <c r="B147" s="140"/>
      <c r="C147" s="103"/>
      <c r="D147" s="154"/>
      <c r="E147" s="154"/>
      <c r="F147" s="157"/>
    </row>
    <row r="148" spans="1:26" ht="15" customHeight="1">
      <c r="B148" s="140"/>
      <c r="C148" s="103"/>
      <c r="D148" s="154"/>
      <c r="E148" s="154"/>
      <c r="F148" s="157"/>
      <c r="I148" s="189"/>
    </row>
    <row r="149" spans="1:26" ht="15" customHeight="1">
      <c r="B149" s="140"/>
      <c r="C149" s="103"/>
      <c r="D149" s="154"/>
      <c r="E149" s="154"/>
      <c r="F149" s="157"/>
    </row>
    <row r="150" spans="1:26" ht="15" customHeight="1">
      <c r="B150" s="140"/>
      <c r="C150" s="103"/>
      <c r="D150" s="154"/>
      <c r="E150" s="154"/>
      <c r="F150" s="157"/>
    </row>
    <row r="151" spans="1:26" ht="15" customHeight="1">
      <c r="B151" s="140"/>
      <c r="C151" s="103"/>
      <c r="D151" s="154"/>
      <c r="E151" s="154"/>
      <c r="F151" s="157"/>
    </row>
    <row r="152" spans="1:26" ht="15" customHeight="1">
      <c r="B152" s="140"/>
      <c r="C152" s="103"/>
      <c r="D152" s="154"/>
      <c r="E152" s="154"/>
      <c r="F152" s="157"/>
    </row>
    <row r="153" spans="1:26" ht="15" customHeight="1">
      <c r="B153" s="140"/>
      <c r="C153" s="103"/>
      <c r="D153" s="154"/>
      <c r="E153" s="154"/>
      <c r="F153" s="157"/>
    </row>
    <row r="154" spans="1:26" ht="15" customHeight="1">
      <c r="B154" s="140"/>
      <c r="C154" s="103"/>
      <c r="D154" s="154"/>
      <c r="E154" s="154"/>
      <c r="F154" s="157"/>
    </row>
    <row r="155" spans="1:26" ht="15" customHeight="1">
      <c r="B155" s="140"/>
      <c r="C155" s="103"/>
      <c r="D155" s="154"/>
      <c r="E155" s="154"/>
      <c r="F155" s="157"/>
    </row>
    <row r="156" spans="1:26" ht="15" customHeight="1">
      <c r="B156" s="140"/>
      <c r="C156" s="103"/>
      <c r="D156" s="154"/>
      <c r="E156" s="154"/>
      <c r="F156" s="157"/>
      <c r="G156" s="14"/>
    </row>
    <row r="157" spans="1:26" ht="14.25" customHeight="1">
      <c r="F157" s="2"/>
      <c r="G157" s="14"/>
    </row>
    <row r="158" spans="1:26" ht="14.25" customHeight="1">
      <c r="F158" s="2"/>
      <c r="G158" s="14"/>
    </row>
    <row r="159" spans="1:26" ht="14.25" customHeight="1">
      <c r="F159" s="2"/>
      <c r="G159" s="14"/>
    </row>
    <row r="160" spans="1:26" ht="14.25" customHeight="1">
      <c r="F160" s="2"/>
      <c r="G160" s="14"/>
    </row>
    <row r="161" spans="6:7" ht="14.25" customHeight="1">
      <c r="F161" s="2"/>
      <c r="G161" s="14"/>
    </row>
    <row r="162" spans="6:7" ht="14.25" customHeight="1">
      <c r="F162" s="2"/>
      <c r="G162" s="14"/>
    </row>
    <row r="163" spans="6:7" ht="14.25" customHeight="1">
      <c r="F163" s="2"/>
      <c r="G163" s="14"/>
    </row>
    <row r="164" spans="6:7" ht="14.25" customHeight="1">
      <c r="F164" s="2"/>
      <c r="G164" s="14"/>
    </row>
    <row r="165" spans="6:7" ht="14.25" customHeight="1">
      <c r="F165" s="2"/>
      <c r="G165" s="14"/>
    </row>
    <row r="166" spans="6:7" ht="14.25" customHeight="1">
      <c r="F166" s="2"/>
      <c r="G166" s="14"/>
    </row>
    <row r="167" spans="6:7" ht="14.25" customHeight="1">
      <c r="F167" s="2"/>
      <c r="G167" s="14"/>
    </row>
    <row r="168" spans="6:7" ht="14.25" customHeight="1">
      <c r="F168" s="2"/>
      <c r="G168" s="14"/>
    </row>
    <row r="169" spans="6:7" ht="14.25" customHeight="1">
      <c r="F169" s="2"/>
    </row>
    <row r="170" spans="6:7" ht="14.25" customHeight="1">
      <c r="F170" s="2"/>
    </row>
    <row r="171" spans="6:7" ht="14.25" customHeight="1">
      <c r="F171" s="2"/>
    </row>
    <row r="172" spans="6:7" ht="14.25" customHeight="1">
      <c r="F172" s="2"/>
    </row>
    <row r="173" spans="6:7" ht="14.25" customHeight="1">
      <c r="F173" s="2"/>
    </row>
    <row r="174" spans="6:7" ht="14.25" customHeight="1">
      <c r="F174" s="2"/>
    </row>
    <row r="175" spans="6:7" ht="14.25" customHeight="1">
      <c r="F175" s="2"/>
    </row>
    <row r="176" spans="6:7" ht="14.25" customHeight="1">
      <c r="F176" s="2"/>
    </row>
    <row r="177" spans="6:6" ht="14.25" customHeight="1">
      <c r="F177" s="2"/>
    </row>
    <row r="178" spans="6:6" ht="14.25" customHeight="1">
      <c r="F178" s="2"/>
    </row>
    <row r="179" spans="6:6" ht="14.25" customHeight="1">
      <c r="F179" s="2"/>
    </row>
    <row r="180" spans="6:6" ht="14.25" customHeight="1">
      <c r="F180" s="2"/>
    </row>
    <row r="181" spans="6:6" ht="14.25" customHeight="1">
      <c r="F181" s="2"/>
    </row>
    <row r="182" spans="6:6" ht="14.25" customHeight="1">
      <c r="F182" s="2"/>
    </row>
    <row r="183" spans="6:6" ht="14.25" customHeight="1">
      <c r="F183" s="2"/>
    </row>
    <row r="184" spans="6:6" ht="14.25" customHeight="1">
      <c r="F184" s="2"/>
    </row>
    <row r="185" spans="6:6" ht="14.25" customHeight="1">
      <c r="F185" s="2"/>
    </row>
    <row r="186" spans="6:6" ht="14.25" customHeight="1">
      <c r="F186" s="2"/>
    </row>
    <row r="187" spans="6:6" ht="14.25" customHeight="1">
      <c r="F187" s="2"/>
    </row>
    <row r="188" spans="6:6" ht="14.25" customHeight="1">
      <c r="F188" s="2"/>
    </row>
    <row r="189" spans="6:6" ht="14.25" customHeight="1">
      <c r="F189" s="2"/>
    </row>
    <row r="190" spans="6:6" ht="14.25" customHeight="1">
      <c r="F190" s="2"/>
    </row>
    <row r="191" spans="6:6" ht="14.25" customHeight="1">
      <c r="F191" s="2"/>
    </row>
    <row r="192" spans="6:6" ht="14.25" customHeight="1">
      <c r="F192" s="2"/>
    </row>
    <row r="193" spans="6:6" ht="14.25" customHeight="1">
      <c r="F193" s="2"/>
    </row>
    <row r="194" spans="6:6" ht="14.25" customHeight="1">
      <c r="F194" s="2"/>
    </row>
    <row r="195" spans="6:6" ht="14.25" customHeight="1">
      <c r="F195" s="2"/>
    </row>
    <row r="196" spans="6:6" ht="14.25" customHeight="1">
      <c r="F196" s="2"/>
    </row>
    <row r="197" spans="6:6" ht="14.25" customHeight="1">
      <c r="F197" s="2"/>
    </row>
    <row r="198" spans="6:6" ht="14.25" customHeight="1">
      <c r="F198" s="2"/>
    </row>
    <row r="199" spans="6:6" ht="14.25" customHeight="1">
      <c r="F199" s="2"/>
    </row>
    <row r="200" spans="6:6" ht="14.25" customHeight="1">
      <c r="F200" s="2"/>
    </row>
    <row r="201" spans="6:6" ht="14.25" customHeight="1">
      <c r="F201" s="2"/>
    </row>
    <row r="202" spans="6:6" ht="14.25" customHeight="1">
      <c r="F202" s="2"/>
    </row>
    <row r="203" spans="6:6" ht="14.25" customHeight="1">
      <c r="F203" s="2"/>
    </row>
    <row r="204" spans="6:6" ht="14.25" customHeight="1">
      <c r="F204" s="2"/>
    </row>
    <row r="205" spans="6:6" ht="14.25" customHeight="1">
      <c r="F205" s="2"/>
    </row>
    <row r="206" spans="6:6" ht="14.25" customHeight="1">
      <c r="F206" s="2"/>
    </row>
    <row r="207" spans="6:6" ht="14.25" customHeight="1">
      <c r="F207" s="2"/>
    </row>
    <row r="208" spans="6:6" ht="14.25" customHeight="1">
      <c r="F208" s="2"/>
    </row>
    <row r="209" spans="6:6" ht="14.25" customHeight="1">
      <c r="F209" s="2"/>
    </row>
    <row r="210" spans="6:6" ht="14.25" customHeight="1">
      <c r="F210" s="2"/>
    </row>
    <row r="211" spans="6:6" ht="14.25" customHeight="1">
      <c r="F211" s="2"/>
    </row>
    <row r="212" spans="6:6" ht="14.25" customHeight="1">
      <c r="F212" s="2"/>
    </row>
    <row r="213" spans="6:6" ht="14.25" customHeight="1">
      <c r="F213" s="2"/>
    </row>
    <row r="214" spans="6:6" ht="14.25" customHeight="1">
      <c r="F214" s="2"/>
    </row>
    <row r="215" spans="6:6" ht="14.25" customHeight="1">
      <c r="F215" s="2"/>
    </row>
    <row r="216" spans="6:6" ht="14.25" customHeight="1">
      <c r="F216" s="2"/>
    </row>
    <row r="217" spans="6:6" ht="14.25" customHeight="1">
      <c r="F217" s="2"/>
    </row>
    <row r="218" spans="6:6" ht="14.25" customHeight="1">
      <c r="F218" s="2"/>
    </row>
    <row r="219" spans="6:6" ht="14.25" customHeight="1">
      <c r="F219" s="2"/>
    </row>
    <row r="220" spans="6:6" ht="14.25" customHeight="1">
      <c r="F220" s="2"/>
    </row>
    <row r="221" spans="6:6" ht="14.25" customHeight="1">
      <c r="F221" s="2"/>
    </row>
    <row r="222" spans="6:6" ht="14.25" customHeight="1">
      <c r="F222" s="2"/>
    </row>
    <row r="223" spans="6:6" ht="14.25" customHeight="1">
      <c r="F223" s="2"/>
    </row>
    <row r="224" spans="6:6" ht="14.25" customHeight="1">
      <c r="F224" s="2"/>
    </row>
    <row r="225" spans="6:6" ht="14.25" customHeight="1">
      <c r="F225" s="2"/>
    </row>
    <row r="226" spans="6:6" ht="14.25" customHeight="1">
      <c r="F226" s="2"/>
    </row>
    <row r="227" spans="6:6" ht="14.25" customHeight="1">
      <c r="F227" s="2"/>
    </row>
    <row r="228" spans="6:6" ht="14.25" customHeight="1">
      <c r="F228" s="2"/>
    </row>
    <row r="229" spans="6:6" ht="14.25" customHeight="1">
      <c r="F229" s="2"/>
    </row>
    <row r="230" spans="6:6" ht="14.25" customHeight="1">
      <c r="F230" s="2"/>
    </row>
    <row r="231" spans="6:6" ht="14.25" customHeight="1">
      <c r="F231" s="2"/>
    </row>
    <row r="232" spans="6:6" ht="14.25" customHeight="1">
      <c r="F232" s="2"/>
    </row>
    <row r="233" spans="6:6" ht="14.25" customHeight="1">
      <c r="F233" s="2"/>
    </row>
    <row r="234" spans="6:6" ht="14.25" customHeight="1">
      <c r="F234" s="2"/>
    </row>
    <row r="235" spans="6:6" ht="14.25" customHeight="1">
      <c r="F235" s="2"/>
    </row>
    <row r="236" spans="6:6" ht="14.25" customHeight="1">
      <c r="F236" s="2"/>
    </row>
    <row r="237" spans="6:6" ht="14.25" customHeight="1">
      <c r="F237" s="2"/>
    </row>
    <row r="238" spans="6:6" ht="14.25" customHeight="1">
      <c r="F238" s="2"/>
    </row>
    <row r="239" spans="6:6" ht="14.25" customHeight="1">
      <c r="F239" s="2"/>
    </row>
    <row r="240" spans="6:6" ht="14.25" customHeight="1">
      <c r="F240" s="2"/>
    </row>
    <row r="241" spans="6:6" ht="14.25" customHeight="1">
      <c r="F241" s="2"/>
    </row>
    <row r="242" spans="6:6" ht="14.25" customHeight="1">
      <c r="F242" s="2"/>
    </row>
    <row r="243" spans="6:6" ht="14.25" customHeight="1">
      <c r="F243" s="2"/>
    </row>
    <row r="244" spans="6:6" ht="14.25" customHeight="1">
      <c r="F244" s="2"/>
    </row>
    <row r="245" spans="6:6" ht="14.25" customHeight="1">
      <c r="F245" s="2"/>
    </row>
    <row r="246" spans="6:6" ht="14.25" customHeight="1">
      <c r="F246" s="2"/>
    </row>
    <row r="247" spans="6:6" ht="14.25" customHeight="1">
      <c r="F247" s="2"/>
    </row>
    <row r="248" spans="6:6" ht="14.25" customHeight="1">
      <c r="F248" s="2"/>
    </row>
    <row r="249" spans="6:6" ht="14.25" customHeight="1">
      <c r="F249" s="2"/>
    </row>
    <row r="250" spans="6:6" ht="14.25" customHeight="1">
      <c r="F250" s="2"/>
    </row>
    <row r="251" spans="6:6" ht="14.25" customHeight="1">
      <c r="F251" s="2"/>
    </row>
    <row r="252" spans="6:6" ht="14.25" customHeight="1">
      <c r="F252" s="2"/>
    </row>
    <row r="253" spans="6:6" ht="14.25" customHeight="1">
      <c r="F253" s="2"/>
    </row>
    <row r="254" spans="6:6" ht="14.25" customHeight="1">
      <c r="F254" s="2"/>
    </row>
    <row r="255" spans="6:6" ht="14.25" customHeight="1">
      <c r="F255" s="2"/>
    </row>
    <row r="256" spans="6:6" ht="14.25" customHeight="1">
      <c r="F256" s="2"/>
    </row>
    <row r="257" spans="6:6" ht="14.25" customHeight="1">
      <c r="F257" s="2"/>
    </row>
    <row r="258" spans="6:6" ht="14.25" customHeight="1">
      <c r="F258" s="2"/>
    </row>
    <row r="259" spans="6:6" ht="14.25" customHeight="1">
      <c r="F259" s="2"/>
    </row>
    <row r="260" spans="6:6" ht="14.25" customHeight="1">
      <c r="F260" s="2"/>
    </row>
    <row r="261" spans="6:6" ht="14.25" customHeight="1">
      <c r="F261" s="2"/>
    </row>
    <row r="262" spans="6:6" ht="14.25" customHeight="1">
      <c r="F262" s="2"/>
    </row>
    <row r="263" spans="6:6" ht="14.25" customHeight="1">
      <c r="F263" s="2"/>
    </row>
    <row r="264" spans="6:6" ht="14.25" customHeight="1">
      <c r="F264" s="2"/>
    </row>
    <row r="265" spans="6:6" ht="14.25" customHeight="1">
      <c r="F265" s="2"/>
    </row>
    <row r="266" spans="6:6" ht="14.25" customHeight="1">
      <c r="F266" s="2"/>
    </row>
    <row r="267" spans="6:6" ht="14.25" customHeight="1">
      <c r="F267" s="2"/>
    </row>
    <row r="268" spans="6:6" ht="14.25" customHeight="1">
      <c r="F268" s="2"/>
    </row>
    <row r="269" spans="6:6" ht="14.25" customHeight="1">
      <c r="F269" s="2"/>
    </row>
    <row r="270" spans="6:6" ht="14.25" customHeight="1">
      <c r="F270" s="2"/>
    </row>
    <row r="271" spans="6:6" ht="14.25" customHeight="1">
      <c r="F271" s="2"/>
    </row>
    <row r="272" spans="6:6" ht="14.25" customHeight="1">
      <c r="F272" s="2"/>
    </row>
    <row r="273" spans="6:6" ht="14.25" customHeight="1">
      <c r="F273" s="2"/>
    </row>
    <row r="274" spans="6:6" ht="14.25" customHeight="1">
      <c r="F274" s="2"/>
    </row>
    <row r="275" spans="6:6" ht="14.25" customHeight="1">
      <c r="F275" s="2"/>
    </row>
    <row r="276" spans="6:6" ht="14.25" customHeight="1">
      <c r="F276" s="2"/>
    </row>
    <row r="277" spans="6:6" ht="14.25" customHeight="1">
      <c r="F277" s="2"/>
    </row>
    <row r="278" spans="6:6" ht="14.25" customHeight="1">
      <c r="F278" s="2"/>
    </row>
    <row r="279" spans="6:6" ht="14.25" customHeight="1">
      <c r="F279" s="2"/>
    </row>
    <row r="280" spans="6:6" ht="14.25" customHeight="1">
      <c r="F280" s="2"/>
    </row>
    <row r="281" spans="6:6" ht="14.25" customHeight="1">
      <c r="F281" s="2"/>
    </row>
    <row r="282" spans="6:6" ht="14.25" customHeight="1">
      <c r="F282" s="2"/>
    </row>
    <row r="283" spans="6:6" ht="14.25" customHeight="1">
      <c r="F283" s="2"/>
    </row>
    <row r="284" spans="6:6" ht="14.25" customHeight="1">
      <c r="F284" s="2"/>
    </row>
    <row r="285" spans="6:6" ht="14.25" customHeight="1">
      <c r="F285" s="2"/>
    </row>
    <row r="286" spans="6:6" ht="14.25" customHeight="1">
      <c r="F286" s="2"/>
    </row>
    <row r="287" spans="6:6" ht="14.25" customHeight="1">
      <c r="F287" s="2"/>
    </row>
    <row r="288" spans="6:6" ht="14.25" customHeight="1">
      <c r="F288" s="2"/>
    </row>
    <row r="289" spans="6:6" ht="14.25" customHeight="1">
      <c r="F289" s="2"/>
    </row>
    <row r="290" spans="6:6" ht="14.25" customHeight="1">
      <c r="F290" s="2"/>
    </row>
    <row r="291" spans="6:6" ht="14.25" customHeight="1">
      <c r="F291" s="2"/>
    </row>
    <row r="292" spans="6:6" ht="14.25" customHeight="1">
      <c r="F292" s="2"/>
    </row>
    <row r="293" spans="6:6" ht="14.25" customHeight="1">
      <c r="F293" s="2"/>
    </row>
    <row r="294" spans="6:6" ht="14.25" customHeight="1">
      <c r="F294" s="2"/>
    </row>
    <row r="295" spans="6:6" ht="14.25" customHeight="1">
      <c r="F295" s="2"/>
    </row>
    <row r="296" spans="6:6" ht="14.25" customHeight="1">
      <c r="F296" s="2"/>
    </row>
    <row r="297" spans="6:6" ht="14.25" customHeight="1">
      <c r="F297" s="2"/>
    </row>
    <row r="298" spans="6:6" ht="14.25" customHeight="1">
      <c r="F298" s="2"/>
    </row>
    <row r="299" spans="6:6" ht="14.25" customHeight="1">
      <c r="F299" s="2"/>
    </row>
    <row r="300" spans="6:6" ht="14.25" customHeight="1">
      <c r="F300" s="2"/>
    </row>
    <row r="301" spans="6:6" ht="14.25" customHeight="1">
      <c r="F301" s="2"/>
    </row>
    <row r="302" spans="6:6" ht="14.25" customHeight="1">
      <c r="F302" s="2"/>
    </row>
    <row r="303" spans="6:6" ht="14.25" customHeight="1">
      <c r="F303" s="2"/>
    </row>
    <row r="304" spans="6:6" ht="14.25" customHeight="1">
      <c r="F304" s="2"/>
    </row>
    <row r="305" spans="6:6" ht="14.25" customHeight="1">
      <c r="F305" s="2"/>
    </row>
    <row r="306" spans="6:6" ht="14.25" customHeight="1">
      <c r="F306" s="2"/>
    </row>
    <row r="307" spans="6:6" ht="14.25" customHeight="1">
      <c r="F307" s="2"/>
    </row>
    <row r="308" spans="6:6" ht="14.25" customHeight="1">
      <c r="F308" s="2"/>
    </row>
    <row r="309" spans="6:6" ht="14.25" customHeight="1">
      <c r="F309" s="2"/>
    </row>
    <row r="310" spans="6:6" ht="14.25" customHeight="1">
      <c r="F310" s="2"/>
    </row>
    <row r="311" spans="6:6" ht="14.25" customHeight="1">
      <c r="F311" s="2"/>
    </row>
    <row r="312" spans="6:6" ht="14.25" customHeight="1">
      <c r="F312" s="2"/>
    </row>
    <row r="313" spans="6:6" ht="14.25" customHeight="1">
      <c r="F313" s="2"/>
    </row>
    <row r="314" spans="6:6" ht="14.25" customHeight="1">
      <c r="F314" s="2"/>
    </row>
    <row r="315" spans="6:6" ht="14.25" customHeight="1">
      <c r="F315" s="2"/>
    </row>
    <row r="316" spans="6:6" ht="14.25" customHeight="1">
      <c r="F316" s="2"/>
    </row>
    <row r="317" spans="6:6" ht="14.25" customHeight="1">
      <c r="F317" s="2"/>
    </row>
    <row r="318" spans="6:6" ht="14.25" customHeight="1">
      <c r="F318" s="2"/>
    </row>
    <row r="319" spans="6:6" ht="14.25" customHeight="1">
      <c r="F319" s="2"/>
    </row>
    <row r="320" spans="6:6" ht="14.25" customHeight="1">
      <c r="F320" s="2"/>
    </row>
    <row r="321" spans="6:6" ht="14.25" customHeight="1">
      <c r="F321" s="2"/>
    </row>
    <row r="322" spans="6:6" ht="14.25" customHeight="1">
      <c r="F322" s="2"/>
    </row>
    <row r="323" spans="6:6" ht="14.25" customHeight="1">
      <c r="F323" s="2"/>
    </row>
    <row r="324" spans="6:6" ht="14.25" customHeight="1">
      <c r="F324" s="2"/>
    </row>
    <row r="325" spans="6:6" ht="14.25" customHeight="1">
      <c r="F325" s="2"/>
    </row>
    <row r="326" spans="6:6" ht="14.25" customHeight="1">
      <c r="F326" s="2"/>
    </row>
    <row r="327" spans="6:6" ht="14.25" customHeight="1">
      <c r="F327" s="2"/>
    </row>
    <row r="328" spans="6:6" ht="14.25" customHeight="1">
      <c r="F328" s="2"/>
    </row>
    <row r="329" spans="6:6" ht="14.25" customHeight="1">
      <c r="F329" s="2"/>
    </row>
    <row r="330" spans="6:6" ht="14.25" customHeight="1">
      <c r="F330" s="2"/>
    </row>
    <row r="331" spans="6:6" ht="14.25" customHeight="1">
      <c r="F331" s="2"/>
    </row>
    <row r="332" spans="6:6" ht="14.25" customHeight="1">
      <c r="F332" s="2"/>
    </row>
    <row r="333" spans="6:6" ht="14.25" customHeight="1">
      <c r="F333" s="2"/>
    </row>
    <row r="334" spans="6:6" ht="14.25" customHeight="1">
      <c r="F334" s="2"/>
    </row>
    <row r="335" spans="6:6" ht="14.25" customHeight="1">
      <c r="F335" s="2"/>
    </row>
    <row r="336" spans="6:6" ht="14.25" customHeight="1">
      <c r="F336" s="2"/>
    </row>
    <row r="337" spans="6:6" ht="14.25" customHeight="1">
      <c r="F337" s="2"/>
    </row>
    <row r="338" spans="6:6" ht="14.25" customHeight="1">
      <c r="F338" s="2"/>
    </row>
    <row r="339" spans="6:6" ht="14.25" customHeight="1">
      <c r="F339" s="2"/>
    </row>
    <row r="340" spans="6:6" ht="14.25" customHeight="1">
      <c r="F340" s="2"/>
    </row>
    <row r="341" spans="6:6" ht="14.25" customHeight="1">
      <c r="F341" s="2"/>
    </row>
    <row r="342" spans="6:6" ht="14.25" customHeight="1">
      <c r="F342" s="2"/>
    </row>
    <row r="343" spans="6:6" ht="14.25" customHeight="1">
      <c r="F343" s="2"/>
    </row>
    <row r="344" spans="6:6" ht="14.25" customHeight="1">
      <c r="F344" s="2"/>
    </row>
    <row r="345" spans="6:6" ht="14.25" customHeight="1">
      <c r="F345" s="2"/>
    </row>
    <row r="346" spans="6:6" ht="14.25" customHeight="1">
      <c r="F346" s="2"/>
    </row>
    <row r="347" spans="6:6" ht="14.25" customHeight="1">
      <c r="F347" s="2"/>
    </row>
    <row r="348" spans="6:6" ht="14.25" customHeight="1">
      <c r="F348" s="2"/>
    </row>
    <row r="349" spans="6:6" ht="14.25" customHeight="1">
      <c r="F349" s="2"/>
    </row>
    <row r="350" spans="6:6" ht="14.25" customHeight="1">
      <c r="F350" s="2"/>
    </row>
    <row r="351" spans="6:6" ht="14.25" customHeight="1">
      <c r="F351" s="2"/>
    </row>
    <row r="352" spans="6:6" ht="14.25" customHeight="1">
      <c r="F352" s="2"/>
    </row>
    <row r="353" spans="6:6" ht="14.25" customHeight="1">
      <c r="F353" s="2"/>
    </row>
    <row r="354" spans="6:6" ht="14.25" customHeight="1">
      <c r="F354" s="2"/>
    </row>
    <row r="355" spans="6:6" ht="14.25" customHeight="1">
      <c r="F355" s="2"/>
    </row>
    <row r="356" spans="6:6" ht="14.25" customHeight="1">
      <c r="F356" s="2"/>
    </row>
    <row r="357" spans="6:6" ht="14.25" customHeight="1">
      <c r="F357" s="2"/>
    </row>
    <row r="358" spans="6:6" ht="14.25" customHeight="1">
      <c r="F358" s="2"/>
    </row>
    <row r="359" spans="6:6" ht="14.25" customHeight="1">
      <c r="F359" s="2"/>
    </row>
    <row r="360" spans="6:6" ht="14.25" customHeight="1">
      <c r="F360" s="2"/>
    </row>
    <row r="361" spans="6:6" ht="14.25" customHeight="1">
      <c r="F361" s="2"/>
    </row>
    <row r="362" spans="6:6" ht="14.25" customHeight="1">
      <c r="F362" s="2"/>
    </row>
    <row r="363" spans="6:6" ht="14.25" customHeight="1">
      <c r="F363" s="2"/>
    </row>
    <row r="364" spans="6:6" ht="14.25" customHeight="1">
      <c r="F364" s="2"/>
    </row>
    <row r="365" spans="6:6" ht="14.25" customHeight="1">
      <c r="F365" s="2"/>
    </row>
    <row r="366" spans="6:6" ht="14.25" customHeight="1">
      <c r="F366" s="2"/>
    </row>
    <row r="367" spans="6:6" ht="14.25" customHeight="1">
      <c r="F367" s="2"/>
    </row>
    <row r="368" spans="6:6" ht="14.25" customHeight="1">
      <c r="F368" s="2"/>
    </row>
    <row r="369" spans="6:6" ht="14.25" customHeight="1">
      <c r="F369" s="2"/>
    </row>
    <row r="370" spans="6:6" ht="14.25" customHeight="1">
      <c r="F370" s="2"/>
    </row>
    <row r="371" spans="6:6" ht="14.25" customHeight="1">
      <c r="F371" s="2"/>
    </row>
    <row r="372" spans="6:6" ht="14.25" customHeight="1">
      <c r="F372" s="2"/>
    </row>
    <row r="373" spans="6:6" ht="14.25" customHeight="1">
      <c r="F373" s="2"/>
    </row>
    <row r="374" spans="6:6" ht="14.25" customHeight="1">
      <c r="F374" s="2"/>
    </row>
    <row r="375" spans="6:6" ht="14.25" customHeight="1">
      <c r="F375" s="2"/>
    </row>
    <row r="376" spans="6:6" ht="14.25" customHeight="1">
      <c r="F376" s="2"/>
    </row>
    <row r="377" spans="6:6" ht="14.25" customHeight="1">
      <c r="F377" s="2"/>
    </row>
    <row r="378" spans="6:6" ht="14.25" customHeight="1">
      <c r="F378" s="2"/>
    </row>
    <row r="379" spans="6:6" ht="14.25" customHeight="1">
      <c r="F379" s="2"/>
    </row>
    <row r="380" spans="6:6" ht="14.25" customHeight="1">
      <c r="F380" s="2"/>
    </row>
    <row r="381" spans="6:6" ht="14.25" customHeight="1">
      <c r="F381" s="2"/>
    </row>
    <row r="382" spans="6:6" ht="14.25" customHeight="1">
      <c r="F382" s="2"/>
    </row>
    <row r="383" spans="6:6" ht="14.25" customHeight="1">
      <c r="F383" s="2"/>
    </row>
    <row r="384" spans="6:6" ht="14.25" customHeight="1">
      <c r="F384" s="2"/>
    </row>
    <row r="385" spans="6:6" ht="14.25" customHeight="1">
      <c r="F385" s="2"/>
    </row>
    <row r="386" spans="6:6" ht="14.25" customHeight="1">
      <c r="F386" s="2"/>
    </row>
    <row r="387" spans="6:6" ht="14.25" customHeight="1">
      <c r="F387" s="2"/>
    </row>
    <row r="388" spans="6:6" ht="14.25" customHeight="1">
      <c r="F388" s="2"/>
    </row>
    <row r="389" spans="6:6" ht="14.25" customHeight="1">
      <c r="F389" s="2"/>
    </row>
    <row r="390" spans="6:6" ht="14.25" customHeight="1">
      <c r="F390" s="2"/>
    </row>
    <row r="391" spans="6:6" ht="14.25" customHeight="1">
      <c r="F391" s="2"/>
    </row>
    <row r="392" spans="6:6" ht="14.25" customHeight="1">
      <c r="F392" s="2"/>
    </row>
    <row r="393" spans="6:6" ht="14.25" customHeight="1">
      <c r="F393" s="2"/>
    </row>
    <row r="394" spans="6:6" ht="14.25" customHeight="1">
      <c r="F394" s="2"/>
    </row>
    <row r="395" spans="6:6" ht="14.25" customHeight="1">
      <c r="F395" s="2"/>
    </row>
    <row r="396" spans="6:6" ht="14.25" customHeight="1">
      <c r="F396" s="2"/>
    </row>
    <row r="397" spans="6:6" ht="14.25" customHeight="1">
      <c r="F397" s="2"/>
    </row>
    <row r="398" spans="6:6" ht="14.25" customHeight="1">
      <c r="F398" s="2"/>
    </row>
    <row r="399" spans="6:6" ht="14.25" customHeight="1">
      <c r="F399" s="2"/>
    </row>
    <row r="400" spans="6:6" ht="14.25" customHeight="1">
      <c r="F400" s="2"/>
    </row>
    <row r="401" spans="6:6" ht="14.25" customHeight="1">
      <c r="F401" s="2"/>
    </row>
    <row r="402" spans="6:6" ht="14.25" customHeight="1">
      <c r="F402" s="2"/>
    </row>
    <row r="403" spans="6:6" ht="14.25" customHeight="1">
      <c r="F403" s="2"/>
    </row>
    <row r="404" spans="6:6" ht="14.25" customHeight="1">
      <c r="F404" s="2"/>
    </row>
    <row r="405" spans="6:6" ht="14.25" customHeight="1">
      <c r="F405" s="2"/>
    </row>
    <row r="406" spans="6:6" ht="14.25" customHeight="1">
      <c r="F406" s="2"/>
    </row>
    <row r="407" spans="6:6" ht="14.25" customHeight="1">
      <c r="F407" s="2"/>
    </row>
    <row r="408" spans="6:6" ht="14.25" customHeight="1">
      <c r="F408" s="2"/>
    </row>
    <row r="409" spans="6:6" ht="14.25" customHeight="1">
      <c r="F409" s="2"/>
    </row>
    <row r="410" spans="6:6" ht="14.25" customHeight="1">
      <c r="F410" s="2"/>
    </row>
    <row r="411" spans="6:6" ht="14.25" customHeight="1">
      <c r="F411" s="2"/>
    </row>
    <row r="412" spans="6:6" ht="14.25" customHeight="1">
      <c r="F412" s="2"/>
    </row>
    <row r="413" spans="6:6" ht="14.25" customHeight="1">
      <c r="F413" s="2"/>
    </row>
    <row r="414" spans="6:6" ht="14.25" customHeight="1">
      <c r="F414" s="2"/>
    </row>
    <row r="415" spans="6:6" ht="14.25" customHeight="1">
      <c r="F415" s="2"/>
    </row>
    <row r="416" spans="6:6" ht="14.25" customHeight="1">
      <c r="F416" s="2"/>
    </row>
    <row r="417" spans="6:6" ht="14.25" customHeight="1">
      <c r="F417" s="2"/>
    </row>
    <row r="418" spans="6:6" ht="14.25" customHeight="1">
      <c r="F418" s="2"/>
    </row>
    <row r="419" spans="6:6" ht="14.25" customHeight="1">
      <c r="F419" s="2"/>
    </row>
    <row r="420" spans="6:6" ht="14.25" customHeight="1">
      <c r="F420" s="2"/>
    </row>
    <row r="421" spans="6:6" ht="14.25" customHeight="1">
      <c r="F421" s="2"/>
    </row>
    <row r="422" spans="6:6" ht="14.25" customHeight="1">
      <c r="F422" s="2"/>
    </row>
    <row r="423" spans="6:6" ht="14.25" customHeight="1">
      <c r="F423" s="2"/>
    </row>
    <row r="424" spans="6:6" ht="14.25" customHeight="1">
      <c r="F424" s="2"/>
    </row>
    <row r="425" spans="6:6" ht="14.25" customHeight="1">
      <c r="F425" s="2"/>
    </row>
    <row r="426" spans="6:6" ht="14.25" customHeight="1">
      <c r="F426" s="2"/>
    </row>
    <row r="427" spans="6:6" ht="14.25" customHeight="1">
      <c r="F427" s="2"/>
    </row>
    <row r="428" spans="6:6" ht="14.25" customHeight="1">
      <c r="F428" s="2"/>
    </row>
    <row r="429" spans="6:6" ht="14.25" customHeight="1">
      <c r="F429" s="2"/>
    </row>
    <row r="430" spans="6:6" ht="14.25" customHeight="1">
      <c r="F430" s="2"/>
    </row>
    <row r="431" spans="6:6" ht="14.25" customHeight="1">
      <c r="F431" s="2"/>
    </row>
    <row r="432" spans="6:6" ht="14.25" customHeight="1">
      <c r="F432" s="2"/>
    </row>
    <row r="433" spans="6:6" ht="14.25" customHeight="1">
      <c r="F433" s="2"/>
    </row>
    <row r="434" spans="6:6" ht="14.25" customHeight="1">
      <c r="F434" s="2"/>
    </row>
    <row r="435" spans="6:6" ht="14.25" customHeight="1">
      <c r="F435" s="2"/>
    </row>
    <row r="436" spans="6:6" ht="14.25" customHeight="1">
      <c r="F436" s="2"/>
    </row>
    <row r="437" spans="6:6" ht="14.25" customHeight="1">
      <c r="F437" s="2"/>
    </row>
    <row r="438" spans="6:6" ht="14.25" customHeight="1">
      <c r="F438" s="2"/>
    </row>
    <row r="439" spans="6:6" ht="14.25" customHeight="1">
      <c r="F439" s="2"/>
    </row>
    <row r="440" spans="6:6" ht="14.25" customHeight="1">
      <c r="F440" s="2"/>
    </row>
    <row r="441" spans="6:6" ht="14.25" customHeight="1">
      <c r="F441" s="2"/>
    </row>
    <row r="442" spans="6:6" ht="14.25" customHeight="1">
      <c r="F442" s="2"/>
    </row>
    <row r="443" spans="6:6" ht="14.25" customHeight="1">
      <c r="F443" s="2"/>
    </row>
    <row r="444" spans="6:6" ht="14.25" customHeight="1">
      <c r="F444" s="2"/>
    </row>
    <row r="445" spans="6:6" ht="14.25" customHeight="1">
      <c r="F445" s="2"/>
    </row>
    <row r="446" spans="6:6" ht="14.25" customHeight="1">
      <c r="F446" s="2"/>
    </row>
    <row r="447" spans="6:6" ht="14.25" customHeight="1">
      <c r="F447" s="2"/>
    </row>
    <row r="448" spans="6:6" ht="14.25" customHeight="1">
      <c r="F448" s="2"/>
    </row>
    <row r="449" spans="6:6" ht="14.25" customHeight="1">
      <c r="F449" s="2"/>
    </row>
    <row r="450" spans="6:6" ht="14.25" customHeight="1">
      <c r="F450" s="2"/>
    </row>
    <row r="451" spans="6:6" ht="14.25" customHeight="1">
      <c r="F451" s="2"/>
    </row>
    <row r="452" spans="6:6" ht="14.25" customHeight="1">
      <c r="F452" s="2"/>
    </row>
    <row r="453" spans="6:6" ht="14.25" customHeight="1">
      <c r="F453" s="2"/>
    </row>
    <row r="454" spans="6:6" ht="14.25" customHeight="1">
      <c r="F454" s="2"/>
    </row>
    <row r="455" spans="6:6" ht="14.25" customHeight="1">
      <c r="F455" s="2"/>
    </row>
    <row r="456" spans="6:6" ht="14.25" customHeight="1">
      <c r="F456" s="2"/>
    </row>
    <row r="457" spans="6:6" ht="14.25" customHeight="1">
      <c r="F457" s="2"/>
    </row>
    <row r="458" spans="6:6" ht="14.25" customHeight="1">
      <c r="F458" s="2"/>
    </row>
    <row r="459" spans="6:6" ht="14.25" customHeight="1">
      <c r="F459" s="2"/>
    </row>
    <row r="460" spans="6:6" ht="14.25" customHeight="1">
      <c r="F460" s="2"/>
    </row>
    <row r="461" spans="6:6" ht="14.25" customHeight="1">
      <c r="F461" s="2"/>
    </row>
    <row r="462" spans="6:6" ht="14.25" customHeight="1">
      <c r="F462" s="2"/>
    </row>
    <row r="463" spans="6:6" ht="14.25" customHeight="1">
      <c r="F463" s="2"/>
    </row>
    <row r="464" spans="6:6" ht="14.25" customHeight="1">
      <c r="F464" s="2"/>
    </row>
    <row r="465" spans="6:6" ht="14.25" customHeight="1">
      <c r="F465" s="2"/>
    </row>
    <row r="466" spans="6:6" ht="14.25" customHeight="1">
      <c r="F466" s="2"/>
    </row>
    <row r="467" spans="6:6" ht="14.25" customHeight="1">
      <c r="F467" s="2"/>
    </row>
    <row r="468" spans="6:6" ht="14.25" customHeight="1">
      <c r="F468" s="2"/>
    </row>
    <row r="469" spans="6:6" ht="14.25" customHeight="1">
      <c r="F469" s="2"/>
    </row>
    <row r="470" spans="6:6" ht="14.25" customHeight="1">
      <c r="F470" s="2"/>
    </row>
    <row r="471" spans="6:6" ht="14.25" customHeight="1">
      <c r="F471" s="2"/>
    </row>
    <row r="472" spans="6:6" ht="14.25" customHeight="1">
      <c r="F472" s="2"/>
    </row>
    <row r="473" spans="6:6" ht="14.25" customHeight="1">
      <c r="F473" s="2"/>
    </row>
    <row r="474" spans="6:6" ht="14.25" customHeight="1">
      <c r="F474" s="2"/>
    </row>
    <row r="475" spans="6:6" ht="14.25" customHeight="1">
      <c r="F475" s="2"/>
    </row>
    <row r="476" spans="6:6" ht="14.25" customHeight="1">
      <c r="F476" s="2"/>
    </row>
    <row r="477" spans="6:6" ht="14.25" customHeight="1">
      <c r="F477" s="2"/>
    </row>
    <row r="478" spans="6:6" ht="14.25" customHeight="1">
      <c r="F478" s="2"/>
    </row>
    <row r="479" spans="6:6" ht="14.25" customHeight="1">
      <c r="F479" s="2"/>
    </row>
    <row r="480" spans="6:6" ht="14.25" customHeight="1">
      <c r="F480" s="2"/>
    </row>
    <row r="481" spans="6:6" ht="14.25" customHeight="1">
      <c r="F481" s="2"/>
    </row>
    <row r="482" spans="6:6" ht="14.25" customHeight="1">
      <c r="F482" s="2"/>
    </row>
    <row r="483" spans="6:6" ht="14.25" customHeight="1">
      <c r="F483" s="2"/>
    </row>
    <row r="484" spans="6:6" ht="14.25" customHeight="1">
      <c r="F484" s="2"/>
    </row>
    <row r="485" spans="6:6" ht="14.25" customHeight="1">
      <c r="F485" s="2"/>
    </row>
    <row r="486" spans="6:6" ht="14.25" customHeight="1">
      <c r="F486" s="2"/>
    </row>
    <row r="487" spans="6:6" ht="14.25" customHeight="1">
      <c r="F487" s="2"/>
    </row>
    <row r="488" spans="6:6" ht="14.25" customHeight="1">
      <c r="F488" s="2"/>
    </row>
    <row r="489" spans="6:6" ht="14.25" customHeight="1">
      <c r="F489" s="2"/>
    </row>
    <row r="490" spans="6:6" ht="14.25" customHeight="1">
      <c r="F490" s="2"/>
    </row>
    <row r="491" spans="6:6" ht="14.25" customHeight="1">
      <c r="F491" s="2"/>
    </row>
    <row r="492" spans="6:6" ht="14.25" customHeight="1">
      <c r="F492" s="2"/>
    </row>
    <row r="493" spans="6:6" ht="14.25" customHeight="1">
      <c r="F493" s="2"/>
    </row>
    <row r="494" spans="6:6" ht="14.25" customHeight="1">
      <c r="F494" s="2"/>
    </row>
    <row r="495" spans="6:6" ht="14.25" customHeight="1">
      <c r="F495" s="2"/>
    </row>
    <row r="496" spans="6:6" ht="14.25" customHeight="1">
      <c r="F496" s="2"/>
    </row>
    <row r="497" spans="6:6" ht="14.25" customHeight="1">
      <c r="F497" s="2"/>
    </row>
    <row r="498" spans="6:6" ht="14.25" customHeight="1">
      <c r="F498" s="2"/>
    </row>
    <row r="499" spans="6:6" ht="14.25" customHeight="1">
      <c r="F499" s="2"/>
    </row>
    <row r="500" spans="6:6" ht="14.25" customHeight="1">
      <c r="F500" s="2"/>
    </row>
    <row r="501" spans="6:6" ht="14.25" customHeight="1">
      <c r="F501" s="2"/>
    </row>
    <row r="502" spans="6:6" ht="14.25" customHeight="1">
      <c r="F502" s="2"/>
    </row>
    <row r="503" spans="6:6" ht="14.25" customHeight="1">
      <c r="F503" s="2"/>
    </row>
    <row r="504" spans="6:6" ht="14.25" customHeight="1">
      <c r="F504" s="2"/>
    </row>
    <row r="505" spans="6:6" ht="14.25" customHeight="1">
      <c r="F505" s="2"/>
    </row>
    <row r="506" spans="6:6" ht="14.25" customHeight="1">
      <c r="F506" s="2"/>
    </row>
    <row r="507" spans="6:6" ht="14.25" customHeight="1">
      <c r="F507" s="2"/>
    </row>
    <row r="508" spans="6:6" ht="14.25" customHeight="1">
      <c r="F508" s="2"/>
    </row>
    <row r="509" spans="6:6" ht="14.25" customHeight="1">
      <c r="F509" s="2"/>
    </row>
    <row r="510" spans="6:6" ht="14.25" customHeight="1">
      <c r="F510" s="2"/>
    </row>
    <row r="511" spans="6:6" ht="14.25" customHeight="1">
      <c r="F511" s="2"/>
    </row>
    <row r="512" spans="6:6" ht="14.25" customHeight="1">
      <c r="F512" s="2"/>
    </row>
    <row r="513" spans="6:6" ht="14.25" customHeight="1">
      <c r="F513" s="2"/>
    </row>
    <row r="514" spans="6:6" ht="14.25" customHeight="1">
      <c r="F514" s="2"/>
    </row>
    <row r="515" spans="6:6" ht="14.25" customHeight="1">
      <c r="F515" s="2"/>
    </row>
    <row r="516" spans="6:6" ht="14.25" customHeight="1">
      <c r="F516" s="2"/>
    </row>
    <row r="517" spans="6:6" ht="14.25" customHeight="1">
      <c r="F517" s="2"/>
    </row>
    <row r="518" spans="6:6" ht="14.25" customHeight="1">
      <c r="F518" s="2"/>
    </row>
    <row r="519" spans="6:6" ht="14.25" customHeight="1">
      <c r="F519" s="2"/>
    </row>
    <row r="520" spans="6:6" ht="14.25" customHeight="1">
      <c r="F520" s="2"/>
    </row>
    <row r="521" spans="6:6" ht="14.25" customHeight="1">
      <c r="F521" s="2"/>
    </row>
    <row r="522" spans="6:6" ht="14.25" customHeight="1">
      <c r="F522" s="2"/>
    </row>
    <row r="523" spans="6:6" ht="14.25" customHeight="1">
      <c r="F523" s="2"/>
    </row>
    <row r="524" spans="6:6" ht="14.25" customHeight="1">
      <c r="F524" s="2"/>
    </row>
    <row r="525" spans="6:6" ht="14.25" customHeight="1">
      <c r="F525" s="2"/>
    </row>
    <row r="526" spans="6:6" ht="14.25" customHeight="1">
      <c r="F526" s="2"/>
    </row>
    <row r="527" spans="6:6" ht="14.25" customHeight="1">
      <c r="F527" s="2"/>
    </row>
    <row r="528" spans="6:6" ht="14.25" customHeight="1">
      <c r="F528" s="2"/>
    </row>
    <row r="529" spans="6:6" ht="14.25" customHeight="1">
      <c r="F529" s="2"/>
    </row>
    <row r="530" spans="6:6" ht="14.25" customHeight="1">
      <c r="F530" s="2"/>
    </row>
    <row r="531" spans="6:6" ht="14.25" customHeight="1">
      <c r="F531" s="2"/>
    </row>
    <row r="532" spans="6:6" ht="14.25" customHeight="1">
      <c r="F532" s="2"/>
    </row>
    <row r="533" spans="6:6" ht="14.25" customHeight="1">
      <c r="F533" s="2"/>
    </row>
    <row r="534" spans="6:6" ht="14.25" customHeight="1">
      <c r="F534" s="2"/>
    </row>
    <row r="535" spans="6:6" ht="14.25" customHeight="1">
      <c r="F535" s="2"/>
    </row>
    <row r="536" spans="6:6" ht="14.25" customHeight="1">
      <c r="F536" s="2"/>
    </row>
    <row r="537" spans="6:6" ht="14.25" customHeight="1">
      <c r="F537" s="2"/>
    </row>
    <row r="538" spans="6:6" ht="14.25" customHeight="1">
      <c r="F538" s="2"/>
    </row>
    <row r="539" spans="6:6" ht="14.25" customHeight="1">
      <c r="F539" s="2"/>
    </row>
    <row r="540" spans="6:6" ht="14.25" customHeight="1">
      <c r="F540" s="2"/>
    </row>
    <row r="541" spans="6:6" ht="14.25" customHeight="1">
      <c r="F541" s="2"/>
    </row>
    <row r="542" spans="6:6" ht="14.25" customHeight="1">
      <c r="F542" s="2"/>
    </row>
    <row r="543" spans="6:6" ht="14.25" customHeight="1">
      <c r="F543" s="2"/>
    </row>
    <row r="544" spans="6:6" ht="14.25" customHeight="1">
      <c r="F544" s="2"/>
    </row>
    <row r="545" spans="6:6" ht="14.25" customHeight="1">
      <c r="F545" s="2"/>
    </row>
    <row r="546" spans="6:6" ht="14.25" customHeight="1">
      <c r="F546" s="2"/>
    </row>
    <row r="547" spans="6:6" ht="14.25" customHeight="1">
      <c r="F547" s="2"/>
    </row>
    <row r="548" spans="6:6" ht="14.25" customHeight="1">
      <c r="F548" s="2"/>
    </row>
    <row r="549" spans="6:6" ht="14.25" customHeight="1">
      <c r="F549" s="2"/>
    </row>
    <row r="550" spans="6:6" ht="14.25" customHeight="1">
      <c r="F550" s="2"/>
    </row>
    <row r="551" spans="6:6" ht="14.25" customHeight="1">
      <c r="F551" s="2"/>
    </row>
    <row r="552" spans="6:6" ht="14.25" customHeight="1">
      <c r="F552" s="2"/>
    </row>
    <row r="553" spans="6:6" ht="14.25" customHeight="1">
      <c r="F553" s="2"/>
    </row>
    <row r="554" spans="6:6" ht="14.25" customHeight="1">
      <c r="F554" s="2"/>
    </row>
    <row r="555" spans="6:6" ht="14.25" customHeight="1">
      <c r="F555" s="2"/>
    </row>
    <row r="556" spans="6:6" ht="14.25" customHeight="1">
      <c r="F556" s="2"/>
    </row>
    <row r="557" spans="6:6" ht="14.25" customHeight="1">
      <c r="F557" s="2"/>
    </row>
    <row r="558" spans="6:6" ht="14.25" customHeight="1">
      <c r="F558" s="2"/>
    </row>
    <row r="559" spans="6:6" ht="14.25" customHeight="1">
      <c r="F559" s="2"/>
    </row>
    <row r="560" spans="6:6" ht="14.25" customHeight="1">
      <c r="F560" s="2"/>
    </row>
    <row r="561" spans="6:6" ht="14.25" customHeight="1">
      <c r="F561" s="2"/>
    </row>
    <row r="562" spans="6:6" ht="14.25" customHeight="1">
      <c r="F562" s="2"/>
    </row>
    <row r="563" spans="6:6" ht="14.25" customHeight="1">
      <c r="F563" s="2"/>
    </row>
    <row r="564" spans="6:6" ht="14.25" customHeight="1">
      <c r="F564" s="2"/>
    </row>
    <row r="565" spans="6:6" ht="14.25" customHeight="1">
      <c r="F565" s="2"/>
    </row>
    <row r="566" spans="6:6" ht="14.25" customHeight="1">
      <c r="F566" s="2"/>
    </row>
    <row r="567" spans="6:6" ht="14.25" customHeight="1">
      <c r="F567" s="2"/>
    </row>
    <row r="568" spans="6:6" ht="14.25" customHeight="1">
      <c r="F568" s="2"/>
    </row>
    <row r="569" spans="6:6" ht="14.25" customHeight="1">
      <c r="F569" s="2"/>
    </row>
    <row r="570" spans="6:6" ht="14.25" customHeight="1">
      <c r="F570" s="2"/>
    </row>
    <row r="571" spans="6:6" ht="14.25" customHeight="1">
      <c r="F571" s="2"/>
    </row>
    <row r="572" spans="6:6" ht="14.25" customHeight="1">
      <c r="F572" s="2"/>
    </row>
    <row r="573" spans="6:6" ht="14.25" customHeight="1">
      <c r="F573" s="2"/>
    </row>
    <row r="574" spans="6:6" ht="14.25" customHeight="1">
      <c r="F574" s="2"/>
    </row>
    <row r="575" spans="6:6" ht="14.25" customHeight="1">
      <c r="F575" s="2"/>
    </row>
    <row r="576" spans="6:6" ht="14.25" customHeight="1">
      <c r="F576" s="2"/>
    </row>
    <row r="577" spans="6:6" ht="14.25" customHeight="1">
      <c r="F577" s="2"/>
    </row>
    <row r="578" spans="6:6" ht="14.25" customHeight="1">
      <c r="F578" s="2"/>
    </row>
    <row r="579" spans="6:6" ht="14.25" customHeight="1">
      <c r="F579" s="2"/>
    </row>
    <row r="580" spans="6:6" ht="14.25" customHeight="1">
      <c r="F580" s="2"/>
    </row>
    <row r="581" spans="6:6" ht="14.25" customHeight="1">
      <c r="F581" s="2"/>
    </row>
    <row r="582" spans="6:6" ht="14.25" customHeight="1">
      <c r="F582" s="2"/>
    </row>
    <row r="583" spans="6:6" ht="14.25" customHeight="1">
      <c r="F583" s="2"/>
    </row>
    <row r="584" spans="6:6" ht="14.25" customHeight="1">
      <c r="F584" s="2"/>
    </row>
    <row r="585" spans="6:6" ht="14.25" customHeight="1">
      <c r="F585" s="2"/>
    </row>
    <row r="586" spans="6:6" ht="14.25" customHeight="1">
      <c r="F586" s="2"/>
    </row>
    <row r="587" spans="6:6" ht="14.25" customHeight="1">
      <c r="F587" s="2"/>
    </row>
    <row r="588" spans="6:6" ht="14.25" customHeight="1">
      <c r="F588" s="2"/>
    </row>
    <row r="589" spans="6:6" ht="14.25" customHeight="1">
      <c r="F589" s="2"/>
    </row>
    <row r="590" spans="6:6" ht="14.25" customHeight="1">
      <c r="F590" s="2"/>
    </row>
    <row r="591" spans="6:6" ht="14.25" customHeight="1">
      <c r="F591" s="2"/>
    </row>
    <row r="592" spans="6:6" ht="14.25" customHeight="1">
      <c r="F592" s="2"/>
    </row>
    <row r="593" spans="6:6" ht="14.25" customHeight="1">
      <c r="F593" s="2"/>
    </row>
    <row r="594" spans="6:6" ht="14.25" customHeight="1">
      <c r="F594" s="2"/>
    </row>
    <row r="595" spans="6:6" ht="14.25" customHeight="1">
      <c r="F595" s="2"/>
    </row>
    <row r="596" spans="6:6" ht="14.25" customHeight="1">
      <c r="F596" s="2"/>
    </row>
    <row r="597" spans="6:6" ht="14.25" customHeight="1">
      <c r="F597" s="2"/>
    </row>
    <row r="598" spans="6:6" ht="14.25" customHeight="1">
      <c r="F598" s="2"/>
    </row>
    <row r="599" spans="6:6" ht="14.25" customHeight="1">
      <c r="F599" s="2"/>
    </row>
    <row r="600" spans="6:6" ht="14.25" customHeight="1">
      <c r="F600" s="2"/>
    </row>
    <row r="601" spans="6:6" ht="14.25" customHeight="1">
      <c r="F601" s="2"/>
    </row>
    <row r="602" spans="6:6" ht="14.25" customHeight="1">
      <c r="F602" s="2"/>
    </row>
    <row r="603" spans="6:6" ht="14.25" customHeight="1">
      <c r="F603" s="2"/>
    </row>
    <row r="604" spans="6:6" ht="14.25" customHeight="1">
      <c r="F604" s="2"/>
    </row>
    <row r="605" spans="6:6" ht="14.25" customHeight="1">
      <c r="F605" s="2"/>
    </row>
    <row r="606" spans="6:6" ht="14.25" customHeight="1">
      <c r="F606" s="2"/>
    </row>
    <row r="607" spans="6:6" ht="14.25" customHeight="1">
      <c r="F607" s="2"/>
    </row>
    <row r="608" spans="6:6" ht="14.25" customHeight="1">
      <c r="F608" s="2"/>
    </row>
    <row r="609" spans="6:6" ht="14.25" customHeight="1">
      <c r="F609" s="2"/>
    </row>
    <row r="610" spans="6:6" ht="14.25" customHeight="1">
      <c r="F610" s="2"/>
    </row>
    <row r="611" spans="6:6" ht="14.25" customHeight="1">
      <c r="F611" s="2"/>
    </row>
    <row r="612" spans="6:6" ht="14.25" customHeight="1">
      <c r="F612" s="2"/>
    </row>
    <row r="613" spans="6:6" ht="14.25" customHeight="1">
      <c r="F613" s="2"/>
    </row>
    <row r="614" spans="6:6" ht="14.25" customHeight="1">
      <c r="F614" s="2"/>
    </row>
    <row r="615" spans="6:6" ht="14.25" customHeight="1">
      <c r="F615" s="2"/>
    </row>
    <row r="616" spans="6:6" ht="14.25" customHeight="1">
      <c r="F616" s="2"/>
    </row>
    <row r="617" spans="6:6" ht="14.25" customHeight="1">
      <c r="F617" s="2"/>
    </row>
    <row r="618" spans="6:6" ht="14.25" customHeight="1">
      <c r="F618" s="2"/>
    </row>
    <row r="619" spans="6:6" ht="14.25" customHeight="1">
      <c r="F619" s="2"/>
    </row>
    <row r="620" spans="6:6" ht="14.25" customHeight="1">
      <c r="F620" s="2"/>
    </row>
    <row r="621" spans="6:6" ht="14.25" customHeight="1">
      <c r="F621" s="2"/>
    </row>
    <row r="622" spans="6:6" ht="14.25" customHeight="1">
      <c r="F622" s="2"/>
    </row>
    <row r="623" spans="6:6" ht="14.25" customHeight="1">
      <c r="F623" s="2"/>
    </row>
    <row r="624" spans="6:6" ht="14.25" customHeight="1">
      <c r="F624" s="2"/>
    </row>
    <row r="625" spans="6:6" ht="14.25" customHeight="1">
      <c r="F625" s="2"/>
    </row>
    <row r="626" spans="6:6" ht="14.25" customHeight="1">
      <c r="F626" s="2"/>
    </row>
    <row r="627" spans="6:6" ht="14.25" customHeight="1">
      <c r="F627" s="2"/>
    </row>
    <row r="628" spans="6:6" ht="14.25" customHeight="1">
      <c r="F628" s="2"/>
    </row>
    <row r="629" spans="6:6" ht="14.25" customHeight="1">
      <c r="F629" s="2"/>
    </row>
    <row r="630" spans="6:6" ht="14.25" customHeight="1">
      <c r="F630" s="2"/>
    </row>
    <row r="631" spans="6:6" ht="14.25" customHeight="1">
      <c r="F631" s="2"/>
    </row>
    <row r="632" spans="6:6" ht="14.25" customHeight="1">
      <c r="F632" s="2"/>
    </row>
    <row r="633" spans="6:6" ht="14.25" customHeight="1">
      <c r="F633" s="2"/>
    </row>
    <row r="634" spans="6:6" ht="14.25" customHeight="1">
      <c r="F634" s="2"/>
    </row>
    <row r="635" spans="6:6" ht="14.25" customHeight="1">
      <c r="F635" s="2"/>
    </row>
    <row r="636" spans="6:6" ht="14.25" customHeight="1">
      <c r="F636" s="2"/>
    </row>
    <row r="637" spans="6:6" ht="14.25" customHeight="1">
      <c r="F637" s="2"/>
    </row>
    <row r="638" spans="6:6" ht="14.25" customHeight="1">
      <c r="F638" s="2"/>
    </row>
    <row r="639" spans="6:6" ht="14.25" customHeight="1">
      <c r="F639" s="2"/>
    </row>
    <row r="640" spans="6:6" ht="14.25" customHeight="1">
      <c r="F640" s="2"/>
    </row>
    <row r="641" spans="6:6" ht="14.25" customHeight="1">
      <c r="F641" s="2"/>
    </row>
    <row r="642" spans="6:6" ht="14.25" customHeight="1">
      <c r="F642" s="2"/>
    </row>
    <row r="643" spans="6:6" ht="14.25" customHeight="1">
      <c r="F643" s="2"/>
    </row>
    <row r="644" spans="6:6" ht="14.25" customHeight="1">
      <c r="F644" s="2"/>
    </row>
    <row r="645" spans="6:6" ht="14.25" customHeight="1">
      <c r="F645" s="2"/>
    </row>
    <row r="646" spans="6:6" ht="14.25" customHeight="1">
      <c r="F646" s="2"/>
    </row>
    <row r="647" spans="6:6" ht="14.25" customHeight="1">
      <c r="F647" s="2"/>
    </row>
    <row r="648" spans="6:6" ht="14.25" customHeight="1">
      <c r="F648" s="2"/>
    </row>
    <row r="649" spans="6:6" ht="14.25" customHeight="1">
      <c r="F649" s="2"/>
    </row>
    <row r="650" spans="6:6" ht="14.25" customHeight="1">
      <c r="F650" s="2"/>
    </row>
    <row r="651" spans="6:6" ht="14.25" customHeight="1">
      <c r="F651" s="2"/>
    </row>
    <row r="652" spans="6:6" ht="14.25" customHeight="1">
      <c r="F652" s="2"/>
    </row>
    <row r="653" spans="6:6" ht="14.25" customHeight="1">
      <c r="F653" s="2"/>
    </row>
    <row r="654" spans="6:6" ht="14.25" customHeight="1">
      <c r="F654" s="2"/>
    </row>
    <row r="655" spans="6:6" ht="14.25" customHeight="1">
      <c r="F655" s="2"/>
    </row>
    <row r="656" spans="6:6" ht="14.25" customHeight="1">
      <c r="F656" s="2"/>
    </row>
    <row r="657" spans="6:6" ht="14.25" customHeight="1">
      <c r="F657" s="2"/>
    </row>
    <row r="658" spans="6:6" ht="14.25" customHeight="1">
      <c r="F658" s="2"/>
    </row>
    <row r="659" spans="6:6" ht="14.25" customHeight="1">
      <c r="F659" s="2"/>
    </row>
    <row r="660" spans="6:6" ht="14.25" customHeight="1">
      <c r="F660" s="2"/>
    </row>
    <row r="661" spans="6:6" ht="14.25" customHeight="1">
      <c r="F661" s="2"/>
    </row>
    <row r="662" spans="6:6" ht="14.25" customHeight="1">
      <c r="F662" s="2"/>
    </row>
    <row r="663" spans="6:6" ht="14.25" customHeight="1">
      <c r="F663" s="2"/>
    </row>
    <row r="664" spans="6:6" ht="14.25" customHeight="1">
      <c r="F664" s="2"/>
    </row>
    <row r="665" spans="6:6" ht="14.25" customHeight="1">
      <c r="F665" s="2"/>
    </row>
    <row r="666" spans="6:6" ht="14.25" customHeight="1">
      <c r="F666" s="2"/>
    </row>
    <row r="667" spans="6:6" ht="14.25" customHeight="1">
      <c r="F667" s="2"/>
    </row>
    <row r="668" spans="6:6" ht="14.25" customHeight="1">
      <c r="F668" s="2"/>
    </row>
    <row r="669" spans="6:6" ht="14.25" customHeight="1">
      <c r="F669" s="2"/>
    </row>
    <row r="670" spans="6:6" ht="14.25" customHeight="1">
      <c r="F670" s="2"/>
    </row>
    <row r="671" spans="6:6" ht="14.25" customHeight="1">
      <c r="F671" s="2"/>
    </row>
    <row r="672" spans="6:6" ht="14.25" customHeight="1">
      <c r="F672" s="2"/>
    </row>
    <row r="673" spans="6:6" ht="14.25" customHeight="1">
      <c r="F673" s="2"/>
    </row>
    <row r="674" spans="6:6" ht="14.25" customHeight="1">
      <c r="F674" s="2"/>
    </row>
    <row r="675" spans="6:6" ht="14.25" customHeight="1">
      <c r="F675" s="2"/>
    </row>
    <row r="676" spans="6:6" ht="14.25" customHeight="1">
      <c r="F676" s="2"/>
    </row>
    <row r="677" spans="6:6" ht="14.25" customHeight="1">
      <c r="F677" s="2"/>
    </row>
    <row r="678" spans="6:6" ht="14.25" customHeight="1">
      <c r="F678" s="2"/>
    </row>
    <row r="679" spans="6:6" ht="14.25" customHeight="1">
      <c r="F679" s="2"/>
    </row>
    <row r="680" spans="6:6" ht="14.25" customHeight="1">
      <c r="F680" s="2"/>
    </row>
    <row r="681" spans="6:6" ht="14.25" customHeight="1">
      <c r="F681" s="2"/>
    </row>
    <row r="682" spans="6:6" ht="14.25" customHeight="1">
      <c r="F682" s="2"/>
    </row>
    <row r="683" spans="6:6" ht="14.25" customHeight="1">
      <c r="F683" s="2"/>
    </row>
    <row r="684" spans="6:6" ht="14.25" customHeight="1">
      <c r="F684" s="2"/>
    </row>
    <row r="685" spans="6:6" ht="14.25" customHeight="1">
      <c r="F685" s="2"/>
    </row>
    <row r="686" spans="6:6" ht="14.25" customHeight="1">
      <c r="F686" s="2"/>
    </row>
    <row r="687" spans="6:6" ht="14.25" customHeight="1">
      <c r="F687" s="2"/>
    </row>
    <row r="688" spans="6:6" ht="14.25" customHeight="1">
      <c r="F688" s="2"/>
    </row>
    <row r="689" spans="6:6" ht="14.25" customHeight="1">
      <c r="F689" s="2"/>
    </row>
    <row r="690" spans="6:6" ht="14.25" customHeight="1">
      <c r="F690" s="2"/>
    </row>
    <row r="691" spans="6:6" ht="14.25" customHeight="1">
      <c r="F691" s="2"/>
    </row>
    <row r="692" spans="6:6" ht="14.25" customHeight="1">
      <c r="F692" s="2"/>
    </row>
    <row r="693" spans="6:6" ht="14.25" customHeight="1">
      <c r="F693" s="2"/>
    </row>
    <row r="694" spans="6:6" ht="14.25" customHeight="1">
      <c r="F694" s="2"/>
    </row>
    <row r="695" spans="6:6" ht="14.25" customHeight="1">
      <c r="F695" s="2"/>
    </row>
    <row r="696" spans="6:6" ht="14.25" customHeight="1">
      <c r="F696" s="2"/>
    </row>
    <row r="697" spans="6:6" ht="14.25" customHeight="1">
      <c r="F697" s="2"/>
    </row>
    <row r="698" spans="6:6" ht="14.25" customHeight="1">
      <c r="F698" s="2"/>
    </row>
    <row r="699" spans="6:6" ht="14.25" customHeight="1">
      <c r="F699" s="2"/>
    </row>
    <row r="700" spans="6:6" ht="14.25" customHeight="1">
      <c r="F700" s="2"/>
    </row>
    <row r="701" spans="6:6" ht="14.25" customHeight="1">
      <c r="F701" s="2"/>
    </row>
    <row r="702" spans="6:6" ht="14.25" customHeight="1">
      <c r="F702" s="2"/>
    </row>
    <row r="703" spans="6:6" ht="14.25" customHeight="1">
      <c r="F703" s="2"/>
    </row>
    <row r="704" spans="6:6" ht="14.25" customHeight="1">
      <c r="F704" s="2"/>
    </row>
    <row r="705" spans="6:6" ht="14.25" customHeight="1">
      <c r="F705" s="2"/>
    </row>
    <row r="706" spans="6:6" ht="14.25" customHeight="1">
      <c r="F706" s="2"/>
    </row>
    <row r="707" spans="6:6" ht="14.25" customHeight="1">
      <c r="F707" s="2"/>
    </row>
    <row r="708" spans="6:6" ht="14.25" customHeight="1">
      <c r="F708" s="2"/>
    </row>
    <row r="709" spans="6:6" ht="14.25" customHeight="1">
      <c r="F709" s="2"/>
    </row>
    <row r="710" spans="6:6" ht="14.25" customHeight="1">
      <c r="F710" s="2"/>
    </row>
    <row r="711" spans="6:6" ht="14.25" customHeight="1">
      <c r="F711" s="2"/>
    </row>
    <row r="712" spans="6:6" ht="14.25" customHeight="1">
      <c r="F712" s="2"/>
    </row>
    <row r="713" spans="6:6" ht="14.25" customHeight="1">
      <c r="F713" s="2"/>
    </row>
    <row r="714" spans="6:6" ht="14.25" customHeight="1">
      <c r="F714" s="2"/>
    </row>
    <row r="715" spans="6:6" ht="14.25" customHeight="1">
      <c r="F715" s="2"/>
    </row>
    <row r="716" spans="6:6" ht="14.25" customHeight="1">
      <c r="F716" s="2"/>
    </row>
    <row r="717" spans="6:6" ht="14.25" customHeight="1">
      <c r="F717" s="2"/>
    </row>
    <row r="718" spans="6:6" ht="14.25" customHeight="1">
      <c r="F718" s="2"/>
    </row>
    <row r="719" spans="6:6" ht="14.25" customHeight="1">
      <c r="F719" s="2"/>
    </row>
    <row r="720" spans="6:6" ht="14.25" customHeight="1">
      <c r="F720" s="2"/>
    </row>
    <row r="721" spans="6:6" ht="14.25" customHeight="1">
      <c r="F721" s="2"/>
    </row>
    <row r="722" spans="6:6" ht="14.25" customHeight="1">
      <c r="F722" s="2"/>
    </row>
    <row r="723" spans="6:6" ht="14.25" customHeight="1">
      <c r="F723" s="2"/>
    </row>
    <row r="724" spans="6:6" ht="14.25" customHeight="1">
      <c r="F724" s="2"/>
    </row>
    <row r="725" spans="6:6" ht="14.25" customHeight="1">
      <c r="F725" s="2"/>
    </row>
    <row r="726" spans="6:6" ht="14.25" customHeight="1">
      <c r="F726" s="2"/>
    </row>
    <row r="727" spans="6:6" ht="14.25" customHeight="1">
      <c r="F727" s="2"/>
    </row>
    <row r="728" spans="6:6" ht="14.25" customHeight="1">
      <c r="F728" s="2"/>
    </row>
    <row r="729" spans="6:6" ht="14.25" customHeight="1">
      <c r="F729" s="2"/>
    </row>
    <row r="730" spans="6:6" ht="14.25" customHeight="1">
      <c r="F730" s="2"/>
    </row>
    <row r="731" spans="6:6" ht="14.25" customHeight="1">
      <c r="F731" s="2"/>
    </row>
    <row r="732" spans="6:6" ht="14.25" customHeight="1">
      <c r="F732" s="2"/>
    </row>
    <row r="733" spans="6:6" ht="14.25" customHeight="1">
      <c r="F733" s="2"/>
    </row>
    <row r="734" spans="6:6" ht="14.25" customHeight="1">
      <c r="F734" s="2"/>
    </row>
    <row r="735" spans="6:6" ht="14.25" customHeight="1">
      <c r="F735" s="2"/>
    </row>
    <row r="736" spans="6:6" ht="14.25" customHeight="1">
      <c r="F736" s="2"/>
    </row>
    <row r="737" spans="6:6" ht="14.25" customHeight="1">
      <c r="F737" s="2"/>
    </row>
    <row r="738" spans="6:6" ht="14.25" customHeight="1">
      <c r="F738" s="2"/>
    </row>
    <row r="739" spans="6:6" ht="14.25" customHeight="1">
      <c r="F739" s="2"/>
    </row>
    <row r="740" spans="6:6" ht="14.25" customHeight="1">
      <c r="F740" s="2"/>
    </row>
    <row r="741" spans="6:6" ht="14.25" customHeight="1">
      <c r="F741" s="2"/>
    </row>
    <row r="742" spans="6:6" ht="14.25" customHeight="1">
      <c r="F742" s="2"/>
    </row>
    <row r="743" spans="6:6" ht="14.25" customHeight="1">
      <c r="F743" s="2"/>
    </row>
    <row r="744" spans="6:6" ht="14.25" customHeight="1">
      <c r="F744" s="2"/>
    </row>
    <row r="745" spans="6:6" ht="14.25" customHeight="1">
      <c r="F745" s="2"/>
    </row>
    <row r="746" spans="6:6" ht="14.25" customHeight="1">
      <c r="F746" s="2"/>
    </row>
    <row r="747" spans="6:6" ht="14.25" customHeight="1">
      <c r="F747" s="2"/>
    </row>
    <row r="748" spans="6:6" ht="14.25" customHeight="1">
      <c r="F748" s="2"/>
    </row>
    <row r="749" spans="6:6" ht="14.25" customHeight="1">
      <c r="F749" s="2"/>
    </row>
    <row r="750" spans="6:6" ht="14.25" customHeight="1">
      <c r="F750" s="2"/>
    </row>
    <row r="751" spans="6:6" ht="14.25" customHeight="1">
      <c r="F751" s="2"/>
    </row>
    <row r="752" spans="6:6" ht="14.25" customHeight="1">
      <c r="F752" s="2"/>
    </row>
    <row r="753" spans="6:6" ht="14.25" customHeight="1">
      <c r="F753" s="2"/>
    </row>
    <row r="754" spans="6:6" ht="14.25" customHeight="1">
      <c r="F754" s="2"/>
    </row>
    <row r="755" spans="6:6" ht="14.25" customHeight="1">
      <c r="F755" s="2"/>
    </row>
    <row r="756" spans="6:6" ht="14.25" customHeight="1">
      <c r="F756" s="2"/>
    </row>
    <row r="757" spans="6:6" ht="14.25" customHeight="1">
      <c r="F757" s="2"/>
    </row>
    <row r="758" spans="6:6" ht="14.25" customHeight="1">
      <c r="F758" s="2"/>
    </row>
    <row r="759" spans="6:6" ht="14.25" customHeight="1">
      <c r="F759" s="2"/>
    </row>
    <row r="760" spans="6:6" ht="14.25" customHeight="1">
      <c r="F760" s="2"/>
    </row>
    <row r="761" spans="6:6" ht="14.25" customHeight="1">
      <c r="F761" s="2"/>
    </row>
    <row r="762" spans="6:6" ht="14.25" customHeight="1">
      <c r="F762" s="2"/>
    </row>
    <row r="763" spans="6:6" ht="14.25" customHeight="1">
      <c r="F763" s="2"/>
    </row>
    <row r="764" spans="6:6" ht="14.25" customHeight="1">
      <c r="F764" s="2"/>
    </row>
    <row r="765" spans="6:6" ht="14.25" customHeight="1">
      <c r="F765" s="2"/>
    </row>
    <row r="766" spans="6:6" ht="14.25" customHeight="1">
      <c r="F766" s="2"/>
    </row>
    <row r="767" spans="6:6" ht="14.25" customHeight="1">
      <c r="F767" s="2"/>
    </row>
    <row r="768" spans="6:6" ht="14.25" customHeight="1">
      <c r="F768" s="2"/>
    </row>
    <row r="769" spans="6:6" ht="14.25" customHeight="1">
      <c r="F769" s="2"/>
    </row>
    <row r="770" spans="6:6" ht="14.25" customHeight="1">
      <c r="F770" s="2"/>
    </row>
    <row r="771" spans="6:6" ht="14.25" customHeight="1">
      <c r="F771" s="2"/>
    </row>
    <row r="772" spans="6:6" ht="14.25" customHeight="1">
      <c r="F772" s="2"/>
    </row>
    <row r="773" spans="6:6" ht="14.25" customHeight="1">
      <c r="F773" s="2"/>
    </row>
    <row r="774" spans="6:6" ht="14.25" customHeight="1">
      <c r="F774" s="2"/>
    </row>
    <row r="775" spans="6:6" ht="14.25" customHeight="1">
      <c r="F775" s="2"/>
    </row>
    <row r="776" spans="6:6" ht="14.25" customHeight="1">
      <c r="F776" s="2"/>
    </row>
    <row r="777" spans="6:6" ht="14.25" customHeight="1">
      <c r="F777" s="2"/>
    </row>
    <row r="778" spans="6:6" ht="14.25" customHeight="1">
      <c r="F778" s="2"/>
    </row>
    <row r="779" spans="6:6" ht="14.25" customHeight="1">
      <c r="F779" s="2"/>
    </row>
    <row r="780" spans="6:6" ht="14.25" customHeight="1">
      <c r="F780" s="2"/>
    </row>
    <row r="781" spans="6:6" ht="14.25" customHeight="1">
      <c r="F781" s="2"/>
    </row>
    <row r="782" spans="6:6" ht="14.25" customHeight="1">
      <c r="F782" s="2"/>
    </row>
    <row r="783" spans="6:6" ht="14.25" customHeight="1">
      <c r="F783" s="2"/>
    </row>
    <row r="784" spans="6:6" ht="14.25" customHeight="1">
      <c r="F784" s="2"/>
    </row>
    <row r="785" spans="6:6" ht="14.25" customHeight="1">
      <c r="F785" s="2"/>
    </row>
    <row r="786" spans="6:6" ht="14.25" customHeight="1">
      <c r="F786" s="2"/>
    </row>
    <row r="787" spans="6:6" ht="14.25" customHeight="1">
      <c r="F787" s="2"/>
    </row>
    <row r="788" spans="6:6" ht="14.25" customHeight="1">
      <c r="F788" s="2"/>
    </row>
    <row r="789" spans="6:6" ht="14.25" customHeight="1">
      <c r="F789" s="2"/>
    </row>
    <row r="790" spans="6:6" ht="14.25" customHeight="1">
      <c r="F790" s="2"/>
    </row>
    <row r="791" spans="6:6" ht="14.25" customHeight="1">
      <c r="F791" s="2"/>
    </row>
    <row r="792" spans="6:6" ht="14.25" customHeight="1">
      <c r="F792" s="2"/>
    </row>
    <row r="793" spans="6:6" ht="14.25" customHeight="1">
      <c r="F793" s="2"/>
    </row>
    <row r="794" spans="6:6" ht="14.25" customHeight="1">
      <c r="F794" s="2"/>
    </row>
    <row r="795" spans="6:6" ht="14.25" customHeight="1">
      <c r="F795" s="2"/>
    </row>
    <row r="796" spans="6:6" ht="14.25" customHeight="1">
      <c r="F796" s="2"/>
    </row>
    <row r="797" spans="6:6" ht="14.25" customHeight="1">
      <c r="F797" s="2"/>
    </row>
    <row r="798" spans="6:6" ht="14.25" customHeight="1">
      <c r="F798" s="2"/>
    </row>
    <row r="799" spans="6:6" ht="14.25" customHeight="1">
      <c r="F799" s="2"/>
    </row>
    <row r="800" spans="6:6" ht="14.25" customHeight="1">
      <c r="F800" s="2"/>
    </row>
    <row r="801" spans="6:6" ht="14.25" customHeight="1">
      <c r="F801" s="2"/>
    </row>
    <row r="802" spans="6:6" ht="14.25" customHeight="1">
      <c r="F802" s="2"/>
    </row>
    <row r="803" spans="6:6" ht="14.25" customHeight="1">
      <c r="F803" s="2"/>
    </row>
    <row r="804" spans="6:6" ht="14.25" customHeight="1">
      <c r="F804" s="2"/>
    </row>
    <row r="805" spans="6:6" ht="14.25" customHeight="1">
      <c r="F805" s="2"/>
    </row>
    <row r="806" spans="6:6" ht="14.25" customHeight="1">
      <c r="F806" s="2"/>
    </row>
    <row r="807" spans="6:6" ht="14.25" customHeight="1">
      <c r="F807" s="2"/>
    </row>
    <row r="808" spans="6:6" ht="14.25" customHeight="1">
      <c r="F808" s="2"/>
    </row>
    <row r="809" spans="6:6" ht="14.25" customHeight="1">
      <c r="F809" s="2"/>
    </row>
    <row r="810" spans="6:6" ht="14.25" customHeight="1">
      <c r="F810" s="2"/>
    </row>
    <row r="811" spans="6:6" ht="14.25" customHeight="1">
      <c r="F811" s="2"/>
    </row>
    <row r="812" spans="6:6" ht="14.25" customHeight="1">
      <c r="F812" s="2"/>
    </row>
    <row r="813" spans="6:6" ht="14.25" customHeight="1">
      <c r="F813" s="2"/>
    </row>
    <row r="814" spans="6:6" ht="14.25" customHeight="1">
      <c r="F814" s="2"/>
    </row>
    <row r="815" spans="6:6" ht="14.25" customHeight="1">
      <c r="F815" s="2"/>
    </row>
    <row r="816" spans="6:6" ht="14.25" customHeight="1">
      <c r="F816" s="2"/>
    </row>
    <row r="817" spans="6:6" ht="14.25" customHeight="1">
      <c r="F817" s="2"/>
    </row>
    <row r="818" spans="6:6" ht="14.25" customHeight="1">
      <c r="F818" s="2"/>
    </row>
    <row r="819" spans="6:6" ht="14.25" customHeight="1">
      <c r="F819" s="2"/>
    </row>
    <row r="820" spans="6:6" ht="14.25" customHeight="1">
      <c r="F820" s="2"/>
    </row>
    <row r="821" spans="6:6" ht="14.25" customHeight="1">
      <c r="F821" s="2"/>
    </row>
    <row r="822" spans="6:6" ht="14.25" customHeight="1">
      <c r="F822" s="2"/>
    </row>
    <row r="823" spans="6:6" ht="14.25" customHeight="1">
      <c r="F823" s="2"/>
    </row>
    <row r="824" spans="6:6" ht="14.25" customHeight="1">
      <c r="F824" s="2"/>
    </row>
    <row r="825" spans="6:6" ht="14.25" customHeight="1">
      <c r="F825" s="2"/>
    </row>
    <row r="826" spans="6:6" ht="14.25" customHeight="1">
      <c r="F826" s="2"/>
    </row>
    <row r="827" spans="6:6" ht="14.25" customHeight="1">
      <c r="F827" s="2"/>
    </row>
    <row r="828" spans="6:6" ht="14.25" customHeight="1">
      <c r="F828" s="2"/>
    </row>
    <row r="829" spans="6:6" ht="14.25" customHeight="1">
      <c r="F829" s="2"/>
    </row>
    <row r="830" spans="6:6" ht="14.25" customHeight="1">
      <c r="F830" s="2"/>
    </row>
    <row r="831" spans="6:6" ht="14.25" customHeight="1">
      <c r="F831" s="2"/>
    </row>
    <row r="832" spans="6:6" ht="14.25" customHeight="1">
      <c r="F832" s="2"/>
    </row>
    <row r="833" spans="6:6" ht="14.25" customHeight="1">
      <c r="F833" s="2"/>
    </row>
    <row r="834" spans="6:6" ht="14.25" customHeight="1">
      <c r="F834" s="2"/>
    </row>
    <row r="835" spans="6:6" ht="14.25" customHeight="1">
      <c r="F835" s="2"/>
    </row>
    <row r="836" spans="6:6" ht="14.25" customHeight="1">
      <c r="F836" s="2"/>
    </row>
    <row r="837" spans="6:6" ht="14.25" customHeight="1">
      <c r="F837" s="2"/>
    </row>
    <row r="838" spans="6:6" ht="14.25" customHeight="1">
      <c r="F838" s="2"/>
    </row>
    <row r="839" spans="6:6" ht="14.25" customHeight="1">
      <c r="F839" s="2"/>
    </row>
    <row r="840" spans="6:6" ht="14.25" customHeight="1">
      <c r="F840" s="2"/>
    </row>
    <row r="841" spans="6:6" ht="14.25" customHeight="1">
      <c r="F841" s="2"/>
    </row>
    <row r="842" spans="6:6" ht="14.25" customHeight="1">
      <c r="F842" s="2"/>
    </row>
    <row r="843" spans="6:6" ht="14.25" customHeight="1">
      <c r="F843" s="2"/>
    </row>
    <row r="844" spans="6:6" ht="14.25" customHeight="1">
      <c r="F844" s="2"/>
    </row>
    <row r="845" spans="6:6" ht="14.25" customHeight="1">
      <c r="F845" s="2"/>
    </row>
    <row r="846" spans="6:6" ht="14.25" customHeight="1">
      <c r="F846" s="2"/>
    </row>
    <row r="847" spans="6:6" ht="14.25" customHeight="1">
      <c r="F847" s="2"/>
    </row>
    <row r="848" spans="6:6" ht="14.25" customHeight="1">
      <c r="F848" s="2"/>
    </row>
    <row r="849" spans="6:6" ht="14.25" customHeight="1">
      <c r="F849" s="2"/>
    </row>
    <row r="850" spans="6:6" ht="14.25" customHeight="1">
      <c r="F850" s="2"/>
    </row>
    <row r="851" spans="6:6" ht="14.25" customHeight="1">
      <c r="F851" s="2"/>
    </row>
    <row r="852" spans="6:6" ht="14.25" customHeight="1">
      <c r="F852" s="2"/>
    </row>
    <row r="853" spans="6:6" ht="14.25" customHeight="1">
      <c r="F853" s="2"/>
    </row>
    <row r="854" spans="6:6" ht="14.25" customHeight="1">
      <c r="F854" s="2"/>
    </row>
    <row r="855" spans="6:6" ht="14.25" customHeight="1">
      <c r="F855" s="2"/>
    </row>
    <row r="856" spans="6:6" ht="14.25" customHeight="1">
      <c r="F856" s="2"/>
    </row>
    <row r="857" spans="6:6" ht="14.25" customHeight="1">
      <c r="F857" s="2"/>
    </row>
    <row r="858" spans="6:6" ht="14.25" customHeight="1">
      <c r="F858" s="2"/>
    </row>
    <row r="859" spans="6:6" ht="14.25" customHeight="1">
      <c r="F859" s="2"/>
    </row>
    <row r="860" spans="6:6" ht="14.25" customHeight="1">
      <c r="F860" s="2"/>
    </row>
    <row r="861" spans="6:6" ht="14.25" customHeight="1">
      <c r="F861" s="2"/>
    </row>
    <row r="862" spans="6:6" ht="14.25" customHeight="1">
      <c r="F862" s="2"/>
    </row>
    <row r="863" spans="6:6" ht="14.25" customHeight="1">
      <c r="F863" s="2"/>
    </row>
    <row r="864" spans="6:6" ht="14.25" customHeight="1">
      <c r="F864" s="2"/>
    </row>
    <row r="865" spans="6:6" ht="14.25" customHeight="1">
      <c r="F865" s="2"/>
    </row>
    <row r="866" spans="6:6" ht="14.25" customHeight="1">
      <c r="F866" s="2"/>
    </row>
    <row r="867" spans="6:6" ht="14.25" customHeight="1">
      <c r="F867" s="2"/>
    </row>
    <row r="868" spans="6:6" ht="14.25" customHeight="1">
      <c r="F868" s="2"/>
    </row>
    <row r="869" spans="6:6" ht="14.25" customHeight="1">
      <c r="F869" s="2"/>
    </row>
    <row r="870" spans="6:6" ht="14.25" customHeight="1">
      <c r="F870" s="2"/>
    </row>
    <row r="871" spans="6:6" ht="14.25" customHeight="1">
      <c r="F871" s="2"/>
    </row>
    <row r="872" spans="6:6" ht="14.25" customHeight="1">
      <c r="F872" s="2"/>
    </row>
    <row r="873" spans="6:6" ht="14.25" customHeight="1">
      <c r="F873" s="2"/>
    </row>
    <row r="874" spans="6:6" ht="14.25" customHeight="1">
      <c r="F874" s="2"/>
    </row>
    <row r="875" spans="6:6" ht="14.25" customHeight="1">
      <c r="F875" s="2"/>
    </row>
    <row r="876" spans="6:6" ht="14.25" customHeight="1">
      <c r="F876" s="2"/>
    </row>
    <row r="877" spans="6:6" ht="14.25" customHeight="1">
      <c r="F877" s="2"/>
    </row>
    <row r="878" spans="6:6" ht="14.25" customHeight="1">
      <c r="F878" s="2"/>
    </row>
    <row r="879" spans="6:6" ht="14.25" customHeight="1">
      <c r="F879" s="2"/>
    </row>
    <row r="880" spans="6:6" ht="14.25" customHeight="1">
      <c r="F880" s="2"/>
    </row>
    <row r="881" spans="6:6" ht="14.25" customHeight="1">
      <c r="F881" s="2"/>
    </row>
    <row r="882" spans="6:6" ht="14.25" customHeight="1">
      <c r="F882" s="2"/>
    </row>
    <row r="883" spans="6:6" ht="14.25" customHeight="1">
      <c r="F883" s="2"/>
    </row>
    <row r="884" spans="6:6" ht="14.25" customHeight="1">
      <c r="F884" s="2"/>
    </row>
    <row r="885" spans="6:6" ht="14.25" customHeight="1">
      <c r="F885" s="2"/>
    </row>
    <row r="886" spans="6:6" ht="14.25" customHeight="1">
      <c r="F886" s="2"/>
    </row>
    <row r="887" spans="6:6" ht="14.25" customHeight="1">
      <c r="F887" s="2"/>
    </row>
    <row r="888" spans="6:6" ht="14.25" customHeight="1">
      <c r="F888" s="2"/>
    </row>
    <row r="889" spans="6:6" ht="14.25" customHeight="1">
      <c r="F889" s="2"/>
    </row>
    <row r="890" spans="6:6" ht="14.25" customHeight="1">
      <c r="F890" s="2"/>
    </row>
    <row r="891" spans="6:6" ht="14.25" customHeight="1">
      <c r="F891" s="2"/>
    </row>
    <row r="892" spans="6:6" ht="14.25" customHeight="1">
      <c r="F892" s="2"/>
    </row>
    <row r="893" spans="6:6" ht="14.25" customHeight="1">
      <c r="F893" s="2"/>
    </row>
    <row r="894" spans="6:6" ht="14.25" customHeight="1">
      <c r="F894" s="2"/>
    </row>
    <row r="895" spans="6:6" ht="14.25" customHeight="1">
      <c r="F895" s="2"/>
    </row>
    <row r="896" spans="6:6" ht="14.25" customHeight="1">
      <c r="F896" s="2"/>
    </row>
    <row r="897" spans="6:6" ht="14.25" customHeight="1">
      <c r="F897" s="2"/>
    </row>
    <row r="898" spans="6:6" ht="14.25" customHeight="1">
      <c r="F898" s="2"/>
    </row>
    <row r="899" spans="6:6" ht="14.25" customHeight="1">
      <c r="F899" s="2"/>
    </row>
    <row r="900" spans="6:6" ht="14.25" customHeight="1">
      <c r="F900" s="2"/>
    </row>
    <row r="901" spans="6:6" ht="14.25" customHeight="1">
      <c r="F901" s="2"/>
    </row>
    <row r="902" spans="6:6" ht="14.25" customHeight="1">
      <c r="F902" s="2"/>
    </row>
    <row r="903" spans="6:6" ht="14.25" customHeight="1">
      <c r="F903" s="2"/>
    </row>
    <row r="904" spans="6:6" ht="14.25" customHeight="1">
      <c r="F904" s="2"/>
    </row>
    <row r="905" spans="6:6" ht="14.25" customHeight="1">
      <c r="F905" s="2"/>
    </row>
    <row r="906" spans="6:6" ht="14.25" customHeight="1">
      <c r="F906" s="2"/>
    </row>
    <row r="907" spans="6:6" ht="14.25" customHeight="1">
      <c r="F907" s="2"/>
    </row>
    <row r="908" spans="6:6" ht="14.25" customHeight="1">
      <c r="F908" s="2"/>
    </row>
    <row r="909" spans="6:6" ht="14.25" customHeight="1">
      <c r="F909" s="2"/>
    </row>
    <row r="910" spans="6:6" ht="14.25" customHeight="1">
      <c r="F910" s="2"/>
    </row>
    <row r="911" spans="6:6" ht="14.25" customHeight="1">
      <c r="F911" s="2"/>
    </row>
    <row r="912" spans="6:6" ht="14.25" customHeight="1">
      <c r="F912" s="2"/>
    </row>
    <row r="913" spans="6:6" ht="14.25" customHeight="1">
      <c r="F913" s="2"/>
    </row>
    <row r="914" spans="6:6" ht="14.25" customHeight="1">
      <c r="F914" s="2"/>
    </row>
    <row r="915" spans="6:6" ht="14.25" customHeight="1">
      <c r="F915" s="2"/>
    </row>
    <row r="916" spans="6:6" ht="14.25" customHeight="1">
      <c r="F916" s="2"/>
    </row>
    <row r="917" spans="6:6" ht="14.25" customHeight="1">
      <c r="F917" s="2"/>
    </row>
    <row r="918" spans="6:6" ht="14.25" customHeight="1">
      <c r="F918" s="2"/>
    </row>
    <row r="919" spans="6:6" ht="14.25" customHeight="1">
      <c r="F919" s="2"/>
    </row>
    <row r="920" spans="6:6" ht="14.25" customHeight="1">
      <c r="F920" s="2"/>
    </row>
    <row r="921" spans="6:6" ht="14.25" customHeight="1">
      <c r="F921" s="2"/>
    </row>
    <row r="922" spans="6:6" ht="14.25" customHeight="1">
      <c r="F922" s="2"/>
    </row>
    <row r="923" spans="6:6" ht="14.25" customHeight="1">
      <c r="F923" s="2"/>
    </row>
    <row r="924" spans="6:6" ht="14.25" customHeight="1">
      <c r="F924" s="2"/>
    </row>
    <row r="925" spans="6:6" ht="14.25" customHeight="1">
      <c r="F925" s="2"/>
    </row>
    <row r="926" spans="6:6" ht="14.25" customHeight="1">
      <c r="F926" s="2"/>
    </row>
    <row r="927" spans="6:6" ht="14.25" customHeight="1">
      <c r="F927" s="2"/>
    </row>
    <row r="928" spans="6:6" ht="14.25" customHeight="1">
      <c r="F928" s="2"/>
    </row>
    <row r="929" spans="6:6" ht="14.25" customHeight="1">
      <c r="F929" s="2"/>
    </row>
    <row r="930" spans="6:6" ht="14.25" customHeight="1">
      <c r="F930" s="2"/>
    </row>
    <row r="931" spans="6:6" ht="14.25" customHeight="1">
      <c r="F931" s="2"/>
    </row>
    <row r="932" spans="6:6" ht="14.25" customHeight="1">
      <c r="F932" s="2"/>
    </row>
    <row r="933" spans="6:6" ht="14.25" customHeight="1">
      <c r="F933" s="2"/>
    </row>
    <row r="934" spans="6:6" ht="14.25" customHeight="1">
      <c r="F934" s="2"/>
    </row>
    <row r="935" spans="6:6" ht="14.25" customHeight="1">
      <c r="F935" s="2"/>
    </row>
    <row r="936" spans="6:6" ht="14.25" customHeight="1">
      <c r="F936" s="2"/>
    </row>
    <row r="937" spans="6:6" ht="14.25" customHeight="1">
      <c r="F937" s="2"/>
    </row>
    <row r="938" spans="6:6" ht="14.25" customHeight="1">
      <c r="F938" s="2"/>
    </row>
    <row r="939" spans="6:6" ht="14.25" customHeight="1">
      <c r="F939" s="2"/>
    </row>
    <row r="940" spans="6:6" ht="14.25" customHeight="1">
      <c r="F940" s="2"/>
    </row>
    <row r="941" spans="6:6" ht="14.25" customHeight="1">
      <c r="F941" s="2"/>
    </row>
    <row r="942" spans="6:6" ht="14.25" customHeight="1">
      <c r="F942" s="2"/>
    </row>
    <row r="943" spans="6:6" ht="14.25" customHeight="1">
      <c r="F943" s="2"/>
    </row>
    <row r="944" spans="6:6" ht="14.25" customHeight="1">
      <c r="F944" s="2"/>
    </row>
    <row r="945" spans="6:6" ht="14.25" customHeight="1">
      <c r="F945" s="2"/>
    </row>
    <row r="946" spans="6:6" ht="14.25" customHeight="1">
      <c r="F946" s="2"/>
    </row>
    <row r="947" spans="6:6" ht="14.25" customHeight="1">
      <c r="F947" s="2"/>
    </row>
    <row r="948" spans="6:6" ht="14.25" customHeight="1">
      <c r="F948" s="2"/>
    </row>
    <row r="949" spans="6:6" ht="14.25" customHeight="1">
      <c r="F949" s="2"/>
    </row>
    <row r="950" spans="6:6" ht="14.25" customHeight="1">
      <c r="F950" s="2"/>
    </row>
    <row r="951" spans="6:6" ht="14.25" customHeight="1">
      <c r="F951" s="2"/>
    </row>
    <row r="952" spans="6:6" ht="14.25" customHeight="1">
      <c r="F952" s="2"/>
    </row>
    <row r="953" spans="6:6" ht="14.25" customHeight="1">
      <c r="F953" s="2"/>
    </row>
    <row r="954" spans="6:6" ht="14.25" customHeight="1">
      <c r="F954" s="2"/>
    </row>
    <row r="955" spans="6:6" ht="14.25" customHeight="1">
      <c r="F955" s="2"/>
    </row>
    <row r="956" spans="6:6" ht="14.25" customHeight="1">
      <c r="F956" s="2"/>
    </row>
    <row r="957" spans="6:6" ht="14.25" customHeight="1">
      <c r="F957" s="2"/>
    </row>
    <row r="958" spans="6:6" ht="14.25" customHeight="1">
      <c r="F958" s="2"/>
    </row>
    <row r="959" spans="6:6" ht="14.25" customHeight="1">
      <c r="F959" s="2"/>
    </row>
    <row r="960" spans="6:6" ht="14.25" customHeight="1">
      <c r="F960" s="2"/>
    </row>
    <row r="961" spans="6:6" ht="14.25" customHeight="1">
      <c r="F961" s="2"/>
    </row>
    <row r="962" spans="6:6" ht="14.25" customHeight="1">
      <c r="F962" s="2"/>
    </row>
    <row r="963" spans="6:6" ht="14.25" customHeight="1">
      <c r="F963" s="2"/>
    </row>
    <row r="964" spans="6:6" ht="14.25" customHeight="1">
      <c r="F964" s="2"/>
    </row>
    <row r="965" spans="6:6" ht="14.25" customHeight="1">
      <c r="F965" s="2"/>
    </row>
    <row r="966" spans="6:6" ht="14.25" customHeight="1">
      <c r="F966" s="2"/>
    </row>
    <row r="967" spans="6:6" ht="14.25" customHeight="1">
      <c r="F967" s="2"/>
    </row>
    <row r="968" spans="6:6" ht="14.25" customHeight="1">
      <c r="F968" s="2"/>
    </row>
    <row r="969" spans="6:6" ht="14.25" customHeight="1">
      <c r="F969" s="2"/>
    </row>
    <row r="970" spans="6:6" ht="14.25" customHeight="1">
      <c r="F970" s="2"/>
    </row>
    <row r="971" spans="6:6" ht="14.25" customHeight="1">
      <c r="F971" s="2"/>
    </row>
    <row r="972" spans="6:6" ht="14.25" customHeight="1">
      <c r="F972" s="2"/>
    </row>
    <row r="973" spans="6:6" ht="14.25" customHeight="1">
      <c r="F973" s="2"/>
    </row>
    <row r="974" spans="6:6" ht="14.25" customHeight="1">
      <c r="F974" s="2"/>
    </row>
    <row r="975" spans="6:6" ht="14.25" customHeight="1">
      <c r="F975" s="2"/>
    </row>
    <row r="976" spans="6:6" ht="14.25" customHeight="1">
      <c r="F976" s="2"/>
    </row>
    <row r="977" spans="6:6" ht="14.25" customHeight="1">
      <c r="F977" s="2"/>
    </row>
    <row r="978" spans="6:6" ht="14.25" customHeight="1">
      <c r="F978" s="2"/>
    </row>
    <row r="979" spans="6:6" ht="14.25" customHeight="1">
      <c r="F979" s="2"/>
    </row>
    <row r="980" spans="6:6" ht="14.25" customHeight="1">
      <c r="F980" s="2"/>
    </row>
    <row r="981" spans="6:6" ht="14.25" customHeight="1">
      <c r="F981" s="2"/>
    </row>
    <row r="982" spans="6:6" ht="14.25" customHeight="1">
      <c r="F982" s="2"/>
    </row>
    <row r="983" spans="6:6" ht="14.25" customHeight="1">
      <c r="F983" s="2"/>
    </row>
    <row r="984" spans="6:6" ht="14.25" customHeight="1">
      <c r="F984" s="2"/>
    </row>
    <row r="985" spans="6:6" ht="14.25" customHeight="1">
      <c r="F985" s="2"/>
    </row>
    <row r="986" spans="6:6" ht="14.25" customHeight="1">
      <c r="F986" s="2"/>
    </row>
    <row r="987" spans="6:6" ht="14.25" customHeight="1">
      <c r="F987" s="2"/>
    </row>
    <row r="988" spans="6:6" ht="14.25" customHeight="1">
      <c r="F988" s="2"/>
    </row>
    <row r="989" spans="6:6" ht="14.25" customHeight="1">
      <c r="F989" s="2"/>
    </row>
    <row r="990" spans="6:6" ht="14.25" customHeight="1">
      <c r="F990" s="2"/>
    </row>
    <row r="991" spans="6:6" ht="14.25" customHeight="1">
      <c r="F991" s="2"/>
    </row>
    <row r="992" spans="6:6" ht="14.25" customHeight="1">
      <c r="F992" s="2"/>
    </row>
    <row r="993" spans="6:6" ht="14.25" customHeight="1">
      <c r="F993" s="2"/>
    </row>
    <row r="994" spans="6:6" ht="14.25" customHeight="1">
      <c r="F994" s="2"/>
    </row>
    <row r="995" spans="6:6" ht="14.25" customHeight="1">
      <c r="F995" s="2"/>
    </row>
    <row r="996" spans="6:6" ht="14.25" customHeight="1">
      <c r="F996" s="2"/>
    </row>
    <row r="997" spans="6:6" ht="14.25" customHeight="1">
      <c r="F997" s="2"/>
    </row>
    <row r="998" spans="6:6" ht="14.25" customHeight="1">
      <c r="F998" s="2"/>
    </row>
    <row r="999" spans="6:6" ht="14.25" customHeight="1">
      <c r="F999" s="2"/>
    </row>
    <row r="1000" spans="6:6" ht="14.25" customHeight="1">
      <c r="F1000" s="2"/>
    </row>
  </sheetData>
  <mergeCells count="7">
    <mergeCell ref="E82:F82"/>
    <mergeCell ref="E108:F108"/>
    <mergeCell ref="E1:F1"/>
    <mergeCell ref="B2:F2"/>
    <mergeCell ref="N22:R22"/>
    <mergeCell ref="E33:F33"/>
    <mergeCell ref="E62:F62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pane xSplit="2" topLeftCell="C1" activePane="topRight" state="frozen"/>
      <selection pane="topRight" activeCell="I11" sqref="I11"/>
    </sheetView>
  </sheetViews>
  <sheetFormatPr defaultColWidth="14.44140625" defaultRowHeight="15" customHeight="1"/>
  <cols>
    <col min="1" max="1" width="3" hidden="1" customWidth="1"/>
    <col min="2" max="2" width="3" customWidth="1"/>
    <col min="3" max="3" width="6.88671875" customWidth="1"/>
    <col min="4" max="4" width="10.44140625" customWidth="1"/>
    <col min="5" max="5" width="11.88671875" customWidth="1"/>
    <col min="6" max="6" width="12.88671875" customWidth="1"/>
    <col min="7" max="7" width="12.5546875" customWidth="1"/>
    <col min="8" max="8" width="8" customWidth="1"/>
    <col min="9" max="9" width="11.33203125" customWidth="1"/>
    <col min="10" max="10" width="10.88671875" customWidth="1"/>
    <col min="11" max="12" width="8" customWidth="1"/>
    <col min="13" max="13" width="17.88671875" customWidth="1"/>
    <col min="14" max="16" width="8" customWidth="1"/>
    <col min="17" max="17" width="13.6640625" customWidth="1"/>
    <col min="18" max="26" width="8" customWidth="1"/>
  </cols>
  <sheetData>
    <row r="1" spans="1:26" ht="15" customHeight="1">
      <c r="B1" s="25"/>
      <c r="C1" s="343" t="str">
        <f>+'Score Efficency'!B1</f>
        <v>Date Today</v>
      </c>
      <c r="D1" s="312"/>
      <c r="E1" s="190">
        <f>+'Bread n Buns Baking n Pkg'!E6</f>
        <v>44082</v>
      </c>
      <c r="F1" s="16"/>
      <c r="G1" s="16"/>
      <c r="H1" s="16"/>
      <c r="I1" s="191"/>
      <c r="J1" s="192"/>
      <c r="K1" s="193"/>
      <c r="Q1" s="83">
        <f>'Bread n Buns Baking n Pkg'!E6</f>
        <v>44082</v>
      </c>
    </row>
    <row r="2" spans="1:26" ht="18" customHeight="1">
      <c r="B2" s="25"/>
      <c r="C2" s="317" t="s">
        <v>228</v>
      </c>
      <c r="D2" s="311"/>
      <c r="E2" s="311"/>
      <c r="F2" s="311"/>
      <c r="G2" s="311"/>
      <c r="H2" s="311"/>
      <c r="I2" s="312"/>
      <c r="J2" s="194"/>
      <c r="K2" s="193"/>
      <c r="L2" s="344" t="s">
        <v>229</v>
      </c>
      <c r="M2" s="311"/>
      <c r="N2" s="311"/>
      <c r="O2" s="312"/>
      <c r="P2" s="6" t="s">
        <v>1</v>
      </c>
      <c r="Q2" s="317" t="s">
        <v>230</v>
      </c>
      <c r="R2" s="311"/>
      <c r="S2" s="312"/>
      <c r="T2" s="6" t="s">
        <v>1</v>
      </c>
      <c r="U2" s="344" t="s">
        <v>231</v>
      </c>
      <c r="V2" s="311"/>
      <c r="W2" s="311"/>
      <c r="X2" s="312"/>
    </row>
    <row r="3" spans="1:26" ht="28.5" customHeight="1">
      <c r="B3" s="25"/>
      <c r="C3" s="10" t="s">
        <v>232</v>
      </c>
      <c r="D3" s="10" t="s">
        <v>233</v>
      </c>
      <c r="E3" s="10" t="s">
        <v>234</v>
      </c>
      <c r="F3" s="10" t="s">
        <v>235</v>
      </c>
      <c r="G3" s="10" t="s">
        <v>236</v>
      </c>
      <c r="H3" s="10" t="s">
        <v>237</v>
      </c>
      <c r="I3" s="195" t="s">
        <v>238</v>
      </c>
      <c r="J3" s="10"/>
      <c r="K3" s="193"/>
      <c r="L3" s="10" t="s">
        <v>239</v>
      </c>
      <c r="M3" s="10" t="s">
        <v>240</v>
      </c>
      <c r="N3" s="10" t="s">
        <v>241</v>
      </c>
      <c r="O3" s="10" t="s">
        <v>242</v>
      </c>
      <c r="P3" s="9"/>
      <c r="Q3" s="10" t="s">
        <v>243</v>
      </c>
      <c r="R3" s="10" t="s">
        <v>244</v>
      </c>
      <c r="S3" s="10" t="s">
        <v>242</v>
      </c>
      <c r="T3" s="9"/>
      <c r="U3" s="10" t="s">
        <v>245</v>
      </c>
      <c r="V3" s="10" t="s">
        <v>246</v>
      </c>
      <c r="W3" s="10" t="s">
        <v>240</v>
      </c>
      <c r="X3" s="10" t="s">
        <v>241</v>
      </c>
    </row>
    <row r="4" spans="1:26" ht="14.25" customHeight="1">
      <c r="A4" s="25"/>
      <c r="B4" s="25"/>
      <c r="C4" s="196">
        <v>1</v>
      </c>
      <c r="D4" s="197"/>
      <c r="E4" s="196"/>
      <c r="F4" s="196"/>
      <c r="G4" s="198"/>
      <c r="H4" s="196"/>
      <c r="I4" s="196"/>
      <c r="J4" s="193"/>
      <c r="K4" s="193"/>
      <c r="L4" s="16"/>
      <c r="M4" s="199"/>
      <c r="N4" s="199"/>
      <c r="O4" s="199">
        <f t="shared" ref="O4:O109" si="0">N4-M4</f>
        <v>0</v>
      </c>
      <c r="P4" s="16"/>
      <c r="Q4" s="16"/>
      <c r="R4" s="16"/>
      <c r="S4" s="199">
        <f t="shared" ref="S4:S109" si="1">R4-Q4</f>
        <v>0</v>
      </c>
      <c r="T4" s="16"/>
      <c r="U4" s="16"/>
      <c r="V4" s="16"/>
      <c r="W4" s="16"/>
      <c r="X4" s="16"/>
      <c r="Y4" s="25"/>
      <c r="Z4" s="25"/>
    </row>
    <row r="5" spans="1:26" ht="14.25" customHeight="1">
      <c r="A5" s="25"/>
      <c r="B5" s="25"/>
      <c r="C5" s="196">
        <v>2</v>
      </c>
      <c r="D5" s="197"/>
      <c r="E5" s="196"/>
      <c r="F5" s="196"/>
      <c r="G5" s="200"/>
      <c r="H5" s="196"/>
      <c r="I5" s="196"/>
      <c r="J5" s="193"/>
      <c r="K5" s="193"/>
      <c r="L5" s="16"/>
      <c r="M5" s="199"/>
      <c r="N5" s="199"/>
      <c r="O5" s="199">
        <f t="shared" si="0"/>
        <v>0</v>
      </c>
      <c r="P5" s="16"/>
      <c r="Q5" s="16"/>
      <c r="R5" s="16"/>
      <c r="S5" s="199">
        <f t="shared" si="1"/>
        <v>0</v>
      </c>
      <c r="T5" s="16"/>
      <c r="U5" s="16"/>
      <c r="V5" s="16"/>
      <c r="W5" s="16"/>
      <c r="X5" s="16"/>
      <c r="Y5" s="25"/>
      <c r="Z5" s="25"/>
    </row>
    <row r="6" spans="1:26" ht="14.25" customHeight="1">
      <c r="A6" s="25"/>
      <c r="B6" s="25"/>
      <c r="C6" s="196">
        <v>3</v>
      </c>
      <c r="D6" s="197"/>
      <c r="E6" s="196"/>
      <c r="F6" s="196"/>
      <c r="G6" s="198"/>
      <c r="H6" s="196"/>
      <c r="I6" s="196"/>
      <c r="J6" s="193"/>
      <c r="K6" s="193"/>
      <c r="L6" s="16"/>
      <c r="M6" s="199"/>
      <c r="N6" s="199"/>
      <c r="O6" s="199">
        <f t="shared" si="0"/>
        <v>0</v>
      </c>
      <c r="P6" s="16"/>
      <c r="Q6" s="16"/>
      <c r="R6" s="16"/>
      <c r="S6" s="199">
        <f t="shared" si="1"/>
        <v>0</v>
      </c>
      <c r="T6" s="16"/>
      <c r="U6" s="16"/>
      <c r="V6" s="16"/>
      <c r="W6" s="16"/>
      <c r="X6" s="16"/>
      <c r="Y6" s="25"/>
      <c r="Z6" s="25"/>
    </row>
    <row r="7" spans="1:26" ht="14.25" customHeight="1">
      <c r="A7" s="25"/>
      <c r="B7" s="25"/>
      <c r="C7" s="196">
        <v>4</v>
      </c>
      <c r="D7" s="197"/>
      <c r="E7" s="196"/>
      <c r="F7" s="196"/>
      <c r="G7" s="200"/>
      <c r="H7" s="196"/>
      <c r="I7" s="196"/>
      <c r="J7" s="193"/>
      <c r="K7" s="193"/>
      <c r="L7" s="16"/>
      <c r="M7" s="199"/>
      <c r="N7" s="199"/>
      <c r="O7" s="199">
        <f t="shared" si="0"/>
        <v>0</v>
      </c>
      <c r="P7" s="16"/>
      <c r="Q7" s="16"/>
      <c r="R7" s="16"/>
      <c r="S7" s="199">
        <f t="shared" si="1"/>
        <v>0</v>
      </c>
      <c r="T7" s="16"/>
      <c r="U7" s="16"/>
      <c r="V7" s="16"/>
      <c r="W7" s="16"/>
      <c r="X7" s="16"/>
      <c r="Y7" s="25"/>
      <c r="Z7" s="25"/>
    </row>
    <row r="8" spans="1:26" ht="14.25" customHeight="1">
      <c r="A8" s="25"/>
      <c r="B8" s="25"/>
      <c r="C8" s="196">
        <v>5</v>
      </c>
      <c r="D8" s="197"/>
      <c r="E8" s="196"/>
      <c r="F8" s="196"/>
      <c r="G8" s="198"/>
      <c r="H8" s="196"/>
      <c r="I8" s="196"/>
      <c r="J8" s="193"/>
      <c r="K8" s="193"/>
      <c r="L8" s="16"/>
      <c r="M8" s="199"/>
      <c r="N8" s="199"/>
      <c r="O8" s="199">
        <f t="shared" si="0"/>
        <v>0</v>
      </c>
      <c r="P8" s="16"/>
      <c r="Q8" s="16"/>
      <c r="R8" s="16"/>
      <c r="S8" s="199">
        <f t="shared" si="1"/>
        <v>0</v>
      </c>
      <c r="T8" s="16"/>
      <c r="U8" s="16"/>
      <c r="V8" s="16"/>
      <c r="W8" s="16"/>
      <c r="X8" s="16"/>
      <c r="Y8" s="25"/>
      <c r="Z8" s="25"/>
    </row>
    <row r="9" spans="1:26" ht="14.25" customHeight="1">
      <c r="A9" s="25"/>
      <c r="B9" s="25"/>
      <c r="C9" s="196">
        <v>6</v>
      </c>
      <c r="D9" s="197"/>
      <c r="E9" s="196"/>
      <c r="F9" s="196"/>
      <c r="G9" s="200"/>
      <c r="H9" s="196"/>
      <c r="I9" s="196"/>
      <c r="J9" s="193"/>
      <c r="K9" s="193"/>
      <c r="L9" s="16"/>
      <c r="M9" s="199"/>
      <c r="N9" s="199"/>
      <c r="O9" s="199">
        <f t="shared" si="0"/>
        <v>0</v>
      </c>
      <c r="P9" s="16"/>
      <c r="Q9" s="16"/>
      <c r="R9" s="16"/>
      <c r="S9" s="199">
        <f t="shared" si="1"/>
        <v>0</v>
      </c>
      <c r="T9" s="16"/>
      <c r="U9" s="16"/>
      <c r="V9" s="16"/>
      <c r="W9" s="16"/>
      <c r="X9" s="16"/>
      <c r="Y9" s="25"/>
      <c r="Z9" s="25"/>
    </row>
    <row r="10" spans="1:26" ht="14.25" customHeight="1">
      <c r="A10" s="25"/>
      <c r="B10" s="25"/>
      <c r="C10" s="196">
        <v>7</v>
      </c>
      <c r="D10" s="197"/>
      <c r="E10" s="196"/>
      <c r="F10" s="196"/>
      <c r="G10" s="200"/>
      <c r="H10" s="196"/>
      <c r="I10" s="196"/>
      <c r="J10" s="193"/>
      <c r="K10" s="193"/>
      <c r="L10" s="16"/>
      <c r="M10" s="199"/>
      <c r="N10" s="199"/>
      <c r="O10" s="199">
        <f t="shared" si="0"/>
        <v>0</v>
      </c>
      <c r="P10" s="16"/>
      <c r="Q10" s="16"/>
      <c r="R10" s="16"/>
      <c r="S10" s="199">
        <f t="shared" si="1"/>
        <v>0</v>
      </c>
      <c r="T10" s="16"/>
      <c r="U10" s="16"/>
      <c r="V10" s="16"/>
      <c r="W10" s="16"/>
      <c r="X10" s="16"/>
      <c r="Y10" s="25"/>
      <c r="Z10" s="25"/>
    </row>
    <row r="11" spans="1:26" ht="14.25" customHeight="1">
      <c r="A11" s="25"/>
      <c r="B11" s="25"/>
      <c r="C11" s="196">
        <v>8</v>
      </c>
      <c r="D11" s="197"/>
      <c r="E11" s="196"/>
      <c r="F11" s="196"/>
      <c r="G11" s="198"/>
      <c r="H11" s="196"/>
      <c r="I11" s="196"/>
      <c r="J11" s="193"/>
      <c r="K11" s="193"/>
      <c r="L11" s="16"/>
      <c r="M11" s="199"/>
      <c r="N11" s="199"/>
      <c r="O11" s="199">
        <f t="shared" si="0"/>
        <v>0</v>
      </c>
      <c r="P11" s="16"/>
      <c r="Q11" s="16"/>
      <c r="R11" s="16"/>
      <c r="S11" s="199">
        <f t="shared" si="1"/>
        <v>0</v>
      </c>
      <c r="T11" s="16"/>
      <c r="U11" s="16"/>
      <c r="V11" s="16"/>
      <c r="W11" s="16"/>
      <c r="X11" s="16"/>
      <c r="Y11" s="25"/>
      <c r="Z11" s="25"/>
    </row>
    <row r="12" spans="1:26" ht="14.25" customHeight="1">
      <c r="A12" s="25"/>
      <c r="B12" s="25"/>
      <c r="C12" s="196">
        <v>9</v>
      </c>
      <c r="D12" s="197"/>
      <c r="E12" s="196"/>
      <c r="F12" s="196"/>
      <c r="G12" s="200"/>
      <c r="H12" s="196"/>
      <c r="I12" s="196"/>
      <c r="J12" s="193"/>
      <c r="K12" s="193"/>
      <c r="L12" s="16"/>
      <c r="M12" s="199"/>
      <c r="N12" s="199"/>
      <c r="O12" s="199">
        <f t="shared" si="0"/>
        <v>0</v>
      </c>
      <c r="P12" s="16"/>
      <c r="Q12" s="16"/>
      <c r="R12" s="16"/>
      <c r="S12" s="199">
        <f t="shared" si="1"/>
        <v>0</v>
      </c>
      <c r="T12" s="16"/>
      <c r="U12" s="16"/>
      <c r="V12" s="16"/>
      <c r="W12" s="16"/>
      <c r="X12" s="16"/>
      <c r="Y12" s="25"/>
      <c r="Z12" s="25"/>
    </row>
    <row r="13" spans="1:26" ht="14.25" customHeight="1">
      <c r="A13" s="25"/>
      <c r="B13" s="25"/>
      <c r="C13" s="196">
        <v>10</v>
      </c>
      <c r="D13" s="197"/>
      <c r="E13" s="196"/>
      <c r="F13" s="196"/>
      <c r="G13" s="198"/>
      <c r="H13" s="196"/>
      <c r="I13" s="196"/>
      <c r="J13" s="193"/>
      <c r="K13" s="193"/>
      <c r="L13" s="16"/>
      <c r="M13" s="199"/>
      <c r="N13" s="199"/>
      <c r="O13" s="199">
        <f t="shared" si="0"/>
        <v>0</v>
      </c>
      <c r="P13" s="16"/>
      <c r="Q13" s="16"/>
      <c r="R13" s="16"/>
      <c r="S13" s="199">
        <f t="shared" si="1"/>
        <v>0</v>
      </c>
      <c r="T13" s="16"/>
      <c r="U13" s="16"/>
      <c r="V13" s="16"/>
      <c r="W13" s="16"/>
      <c r="X13" s="16"/>
      <c r="Y13" s="25"/>
      <c r="Z13" s="25"/>
    </row>
    <row r="14" spans="1:26" ht="14.25" customHeight="1">
      <c r="A14" s="25"/>
      <c r="B14" s="25"/>
      <c r="C14" s="201"/>
      <c r="D14" s="202"/>
      <c r="E14" s="201"/>
      <c r="F14" s="201"/>
      <c r="G14" s="200"/>
      <c r="H14" s="203"/>
      <c r="I14" s="196"/>
      <c r="J14" s="204"/>
      <c r="K14" s="193"/>
      <c r="L14" s="16"/>
      <c r="M14" s="199"/>
      <c r="N14" s="199"/>
      <c r="O14" s="199">
        <f t="shared" si="0"/>
        <v>0</v>
      </c>
      <c r="P14" s="16"/>
      <c r="Q14" s="16"/>
      <c r="R14" s="16"/>
      <c r="S14" s="199">
        <f t="shared" si="1"/>
        <v>0</v>
      </c>
      <c r="T14" s="16"/>
      <c r="U14" s="16"/>
      <c r="V14" s="16"/>
      <c r="W14" s="16"/>
      <c r="X14" s="16"/>
      <c r="Y14" s="25"/>
      <c r="Z14" s="25"/>
    </row>
    <row r="15" spans="1:26" ht="14.25" customHeight="1">
      <c r="A15" s="25"/>
      <c r="B15" s="25"/>
      <c r="C15" s="196">
        <v>1</v>
      </c>
      <c r="D15" s="202"/>
      <c r="E15" s="196"/>
      <c r="F15" s="196"/>
      <c r="G15" s="198"/>
      <c r="H15" s="205"/>
      <c r="I15" s="196"/>
      <c r="J15" s="193"/>
      <c r="K15" s="193"/>
      <c r="L15" s="16"/>
      <c r="M15" s="199"/>
      <c r="N15" s="199"/>
      <c r="O15" s="199">
        <f t="shared" si="0"/>
        <v>0</v>
      </c>
      <c r="P15" s="16"/>
      <c r="Q15" s="16"/>
      <c r="R15" s="16"/>
      <c r="S15" s="199">
        <f t="shared" si="1"/>
        <v>0</v>
      </c>
      <c r="T15" s="16"/>
      <c r="U15" s="16"/>
      <c r="V15" s="16"/>
      <c r="W15" s="16"/>
      <c r="X15" s="16"/>
      <c r="Y15" s="25"/>
      <c r="Z15" s="25"/>
    </row>
    <row r="16" spans="1:26" ht="14.25" customHeight="1">
      <c r="A16" s="25"/>
      <c r="B16" s="25"/>
      <c r="C16" s="196">
        <v>2</v>
      </c>
      <c r="D16" s="202"/>
      <c r="E16" s="196"/>
      <c r="F16" s="196"/>
      <c r="G16" s="200"/>
      <c r="H16" s="205"/>
      <c r="I16" s="196"/>
      <c r="J16" s="193"/>
      <c r="K16" s="193"/>
      <c r="L16" s="16"/>
      <c r="M16" s="199"/>
      <c r="N16" s="199"/>
      <c r="O16" s="199">
        <f t="shared" si="0"/>
        <v>0</v>
      </c>
      <c r="P16" s="16"/>
      <c r="Q16" s="16"/>
      <c r="R16" s="16"/>
      <c r="S16" s="199">
        <f t="shared" si="1"/>
        <v>0</v>
      </c>
      <c r="T16" s="16"/>
      <c r="U16" s="16"/>
      <c r="V16" s="16"/>
      <c r="W16" s="16"/>
      <c r="X16" s="16"/>
      <c r="Y16" s="25"/>
      <c r="Z16" s="25"/>
    </row>
    <row r="17" spans="1:26" ht="14.25" customHeight="1">
      <c r="A17" s="25"/>
      <c r="B17" s="25"/>
      <c r="C17" s="196">
        <v>3</v>
      </c>
      <c r="D17" s="202"/>
      <c r="E17" s="196"/>
      <c r="F17" s="196"/>
      <c r="G17" s="198"/>
      <c r="H17" s="205"/>
      <c r="I17" s="196"/>
      <c r="J17" s="193"/>
      <c r="K17" s="193"/>
      <c r="L17" s="16"/>
      <c r="M17" s="199"/>
      <c r="N17" s="199"/>
      <c r="O17" s="199">
        <f t="shared" si="0"/>
        <v>0</v>
      </c>
      <c r="P17" s="16"/>
      <c r="Q17" s="16"/>
      <c r="R17" s="16"/>
      <c r="S17" s="199">
        <f t="shared" si="1"/>
        <v>0</v>
      </c>
      <c r="T17" s="16"/>
      <c r="U17" s="16"/>
      <c r="V17" s="16"/>
      <c r="W17" s="16"/>
      <c r="X17" s="16"/>
      <c r="Y17" s="25"/>
      <c r="Z17" s="25"/>
    </row>
    <row r="18" spans="1:26" ht="14.25" customHeight="1">
      <c r="A18" s="25"/>
      <c r="B18" s="25"/>
      <c r="C18" s="196">
        <v>4</v>
      </c>
      <c r="D18" s="202"/>
      <c r="E18" s="196"/>
      <c r="F18" s="196"/>
      <c r="G18" s="200"/>
      <c r="H18" s="205"/>
      <c r="I18" s="196"/>
      <c r="J18" s="193"/>
      <c r="K18" s="193"/>
      <c r="L18" s="16"/>
      <c r="M18" s="16"/>
      <c r="N18" s="199"/>
      <c r="O18" s="199">
        <f t="shared" si="0"/>
        <v>0</v>
      </c>
      <c r="P18" s="16"/>
      <c r="Q18" s="16"/>
      <c r="R18" s="16"/>
      <c r="S18" s="199">
        <f t="shared" si="1"/>
        <v>0</v>
      </c>
      <c r="T18" s="16"/>
      <c r="U18" s="16"/>
      <c r="V18" s="16"/>
      <c r="W18" s="16"/>
      <c r="X18" s="16"/>
      <c r="Y18" s="25"/>
      <c r="Z18" s="25"/>
    </row>
    <row r="19" spans="1:26" ht="14.25" customHeight="1">
      <c r="A19" s="25"/>
      <c r="B19" s="25"/>
      <c r="C19" s="196">
        <v>5</v>
      </c>
      <c r="D19" s="202"/>
      <c r="E19" s="196"/>
      <c r="F19" s="196"/>
      <c r="G19" s="198"/>
      <c r="H19" s="205"/>
      <c r="I19" s="196"/>
      <c r="J19" s="193"/>
      <c r="K19" s="193"/>
      <c r="L19" s="16"/>
      <c r="M19" s="16"/>
      <c r="N19" s="199"/>
      <c r="O19" s="199">
        <f t="shared" si="0"/>
        <v>0</v>
      </c>
      <c r="P19" s="16"/>
      <c r="Q19" s="16"/>
      <c r="R19" s="16"/>
      <c r="S19" s="199">
        <f t="shared" si="1"/>
        <v>0</v>
      </c>
      <c r="T19" s="16"/>
      <c r="U19" s="16"/>
      <c r="V19" s="16"/>
      <c r="W19" s="16"/>
      <c r="X19" s="16"/>
      <c r="Y19" s="25"/>
      <c r="Z19" s="25"/>
    </row>
    <row r="20" spans="1:26" ht="14.25" customHeight="1">
      <c r="A20" s="25"/>
      <c r="B20" s="25"/>
      <c r="C20" s="196">
        <v>6</v>
      </c>
      <c r="D20" s="202"/>
      <c r="E20" s="196"/>
      <c r="F20" s="196"/>
      <c r="G20" s="200"/>
      <c r="H20" s="205"/>
      <c r="I20" s="196"/>
      <c r="J20" s="193"/>
      <c r="K20" s="206"/>
      <c r="L20" s="16"/>
      <c r="M20" s="16"/>
      <c r="N20" s="199"/>
      <c r="O20" s="199">
        <f t="shared" si="0"/>
        <v>0</v>
      </c>
      <c r="P20" s="16"/>
      <c r="Q20" s="16"/>
      <c r="R20" s="16"/>
      <c r="S20" s="199">
        <f t="shared" si="1"/>
        <v>0</v>
      </c>
      <c r="T20" s="16"/>
      <c r="U20" s="16"/>
      <c r="V20" s="16"/>
      <c r="W20" s="16"/>
      <c r="X20" s="16"/>
      <c r="Y20" s="25"/>
      <c r="Z20" s="25"/>
    </row>
    <row r="21" spans="1:26" ht="14.25" customHeight="1">
      <c r="A21" s="25"/>
      <c r="B21" s="25"/>
      <c r="C21" s="196">
        <v>7</v>
      </c>
      <c r="D21" s="202"/>
      <c r="E21" s="196"/>
      <c r="F21" s="196"/>
      <c r="G21" s="200"/>
      <c r="H21" s="205"/>
      <c r="I21" s="196"/>
      <c r="J21" s="193"/>
      <c r="K21" s="207"/>
      <c r="L21" s="16"/>
      <c r="M21" s="16"/>
      <c r="N21" s="199"/>
      <c r="O21" s="199">
        <f t="shared" si="0"/>
        <v>0</v>
      </c>
      <c r="P21" s="16"/>
      <c r="Q21" s="16"/>
      <c r="R21" s="16"/>
      <c r="S21" s="199">
        <f t="shared" si="1"/>
        <v>0</v>
      </c>
      <c r="T21" s="16"/>
      <c r="U21" s="16"/>
      <c r="V21" s="16"/>
      <c r="W21" s="16"/>
      <c r="X21" s="16"/>
      <c r="Y21" s="25"/>
      <c r="Z21" s="25"/>
    </row>
    <row r="22" spans="1:26" ht="14.25" customHeight="1">
      <c r="A22" s="25"/>
      <c r="B22" s="25"/>
      <c r="C22" s="196">
        <v>8</v>
      </c>
      <c r="D22" s="202"/>
      <c r="E22" s="196"/>
      <c r="F22" s="196"/>
      <c r="G22" s="198"/>
      <c r="H22" s="205"/>
      <c r="I22" s="196"/>
      <c r="J22" s="193"/>
      <c r="K22" s="207"/>
      <c r="L22" s="16"/>
      <c r="M22" s="16"/>
      <c r="N22" s="199"/>
      <c r="O22" s="199">
        <f t="shared" si="0"/>
        <v>0</v>
      </c>
      <c r="P22" s="16"/>
      <c r="Q22" s="16"/>
      <c r="R22" s="16"/>
      <c r="S22" s="199">
        <f t="shared" si="1"/>
        <v>0</v>
      </c>
      <c r="T22" s="16"/>
      <c r="U22" s="16"/>
      <c r="V22" s="16"/>
      <c r="W22" s="16"/>
      <c r="X22" s="16"/>
      <c r="Y22" s="25"/>
      <c r="Z22" s="25"/>
    </row>
    <row r="23" spans="1:26" ht="14.25" customHeight="1">
      <c r="A23" s="25"/>
      <c r="B23" s="25"/>
      <c r="C23" s="196">
        <v>9</v>
      </c>
      <c r="D23" s="202"/>
      <c r="E23" s="196"/>
      <c r="F23" s="196"/>
      <c r="G23" s="200"/>
      <c r="H23" s="205"/>
      <c r="I23" s="196"/>
      <c r="J23" s="193"/>
      <c r="K23" s="207"/>
      <c r="L23" s="16"/>
      <c r="M23" s="16"/>
      <c r="N23" s="199"/>
      <c r="O23" s="199">
        <f t="shared" si="0"/>
        <v>0</v>
      </c>
      <c r="P23" s="16"/>
      <c r="Q23" s="16"/>
      <c r="R23" s="16"/>
      <c r="S23" s="199">
        <f t="shared" si="1"/>
        <v>0</v>
      </c>
      <c r="T23" s="16"/>
      <c r="U23" s="16"/>
      <c r="V23" s="16"/>
      <c r="W23" s="16"/>
      <c r="X23" s="16"/>
      <c r="Y23" s="25"/>
      <c r="Z23" s="25"/>
    </row>
    <row r="24" spans="1:26" ht="14.25" customHeight="1">
      <c r="A24" s="25"/>
      <c r="B24" s="25"/>
      <c r="C24" s="196">
        <v>10</v>
      </c>
      <c r="D24" s="202"/>
      <c r="E24" s="196"/>
      <c r="F24" s="196"/>
      <c r="G24" s="198"/>
      <c r="H24" s="205"/>
      <c r="I24" s="196"/>
      <c r="J24" s="193"/>
      <c r="K24" s="207"/>
      <c r="L24" s="16"/>
      <c r="M24" s="16"/>
      <c r="N24" s="199"/>
      <c r="O24" s="199">
        <f t="shared" si="0"/>
        <v>0</v>
      </c>
      <c r="P24" s="16"/>
      <c r="Q24" s="16"/>
      <c r="R24" s="16"/>
      <c r="S24" s="199">
        <f t="shared" si="1"/>
        <v>0</v>
      </c>
      <c r="T24" s="16"/>
      <c r="U24" s="16"/>
      <c r="V24" s="16"/>
      <c r="W24" s="16"/>
      <c r="X24" s="16"/>
      <c r="Y24" s="25"/>
      <c r="Z24" s="25"/>
    </row>
    <row r="25" spans="1:26" ht="14.25" customHeight="1">
      <c r="A25" s="25"/>
      <c r="B25" s="25"/>
      <c r="C25" s="201"/>
      <c r="D25" s="202"/>
      <c r="E25" s="201"/>
      <c r="F25" s="201"/>
      <c r="G25" s="200"/>
      <c r="H25" s="203"/>
      <c r="I25" s="201"/>
      <c r="J25" s="208"/>
      <c r="K25" s="209"/>
      <c r="L25" s="16"/>
      <c r="M25" s="16"/>
      <c r="N25" s="199"/>
      <c r="O25" s="199">
        <f t="shared" si="0"/>
        <v>0</v>
      </c>
      <c r="P25" s="16"/>
      <c r="Q25" s="16"/>
      <c r="R25" s="16"/>
      <c r="S25" s="199">
        <f t="shared" si="1"/>
        <v>0</v>
      </c>
      <c r="T25" s="16"/>
      <c r="U25" s="16"/>
      <c r="V25" s="16"/>
      <c r="W25" s="16"/>
      <c r="X25" s="16"/>
      <c r="Y25" s="25"/>
      <c r="Z25" s="25"/>
    </row>
    <row r="26" spans="1:26" ht="14.25" customHeight="1">
      <c r="A26" s="25"/>
      <c r="B26" s="25"/>
      <c r="C26" s="196">
        <v>1</v>
      </c>
      <c r="D26" s="202"/>
      <c r="E26" s="196"/>
      <c r="F26" s="196"/>
      <c r="G26" s="198"/>
      <c r="H26" s="205"/>
      <c r="I26" s="205"/>
      <c r="J26" s="193"/>
      <c r="K26" s="207"/>
      <c r="L26" s="16"/>
      <c r="M26" s="199"/>
      <c r="N26" s="199"/>
      <c r="O26" s="199">
        <f t="shared" si="0"/>
        <v>0</v>
      </c>
      <c r="P26" s="16"/>
      <c r="Q26" s="16"/>
      <c r="R26" s="16"/>
      <c r="S26" s="199">
        <f t="shared" si="1"/>
        <v>0</v>
      </c>
      <c r="T26" s="16"/>
      <c r="U26" s="16"/>
      <c r="V26" s="16"/>
      <c r="W26" s="16"/>
      <c r="X26" s="16"/>
      <c r="Y26" s="25"/>
      <c r="Z26" s="25"/>
    </row>
    <row r="27" spans="1:26" ht="14.25" customHeight="1">
      <c r="A27" s="25"/>
      <c r="B27" s="25"/>
      <c r="C27" s="196">
        <v>2</v>
      </c>
      <c r="D27" s="202"/>
      <c r="E27" s="196"/>
      <c r="F27" s="196"/>
      <c r="G27" s="200"/>
      <c r="H27" s="205"/>
      <c r="I27" s="205"/>
      <c r="J27" s="193"/>
      <c r="K27" s="209"/>
      <c r="L27" s="16"/>
      <c r="M27" s="199"/>
      <c r="N27" s="199"/>
      <c r="O27" s="199">
        <f t="shared" si="0"/>
        <v>0</v>
      </c>
      <c r="P27" s="16"/>
      <c r="Q27" s="16"/>
      <c r="R27" s="16"/>
      <c r="S27" s="199">
        <f t="shared" si="1"/>
        <v>0</v>
      </c>
      <c r="T27" s="16"/>
      <c r="U27" s="16"/>
      <c r="V27" s="16"/>
      <c r="W27" s="16"/>
      <c r="X27" s="16"/>
      <c r="Y27" s="25"/>
      <c r="Z27" s="25"/>
    </row>
    <row r="28" spans="1:26" ht="14.25" customHeight="1">
      <c r="A28" s="25"/>
      <c r="B28" s="25"/>
      <c r="C28" s="196">
        <v>3</v>
      </c>
      <c r="D28" s="202"/>
      <c r="E28" s="196"/>
      <c r="F28" s="196"/>
      <c r="G28" s="198"/>
      <c r="H28" s="205"/>
      <c r="I28" s="205"/>
      <c r="J28" s="193"/>
      <c r="K28" s="209"/>
      <c r="L28" s="16"/>
      <c r="M28" s="199"/>
      <c r="N28" s="199"/>
      <c r="O28" s="199">
        <f t="shared" si="0"/>
        <v>0</v>
      </c>
      <c r="P28" s="16"/>
      <c r="Q28" s="16"/>
      <c r="R28" s="16"/>
      <c r="S28" s="199">
        <f t="shared" si="1"/>
        <v>0</v>
      </c>
      <c r="T28" s="16"/>
      <c r="U28" s="16"/>
      <c r="V28" s="16"/>
      <c r="W28" s="16"/>
      <c r="X28" s="16"/>
      <c r="Y28" s="25"/>
      <c r="Z28" s="25"/>
    </row>
    <row r="29" spans="1:26" ht="14.25" customHeight="1">
      <c r="A29" s="25"/>
      <c r="B29" s="25"/>
      <c r="C29" s="196">
        <v>4</v>
      </c>
      <c r="D29" s="202"/>
      <c r="E29" s="196"/>
      <c r="F29" s="196"/>
      <c r="G29" s="198"/>
      <c r="H29" s="205"/>
      <c r="I29" s="205"/>
      <c r="J29" s="193"/>
      <c r="K29" s="209"/>
      <c r="L29" s="16"/>
      <c r="M29" s="199"/>
      <c r="N29" s="199"/>
      <c r="O29" s="199">
        <f t="shared" si="0"/>
        <v>0</v>
      </c>
      <c r="P29" s="16"/>
      <c r="Q29" s="16"/>
      <c r="R29" s="16"/>
      <c r="S29" s="199">
        <f t="shared" si="1"/>
        <v>0</v>
      </c>
      <c r="T29" s="16"/>
      <c r="U29" s="16"/>
      <c r="V29" s="16"/>
      <c r="W29" s="16"/>
      <c r="X29" s="16"/>
      <c r="Y29" s="25"/>
      <c r="Z29" s="25"/>
    </row>
    <row r="30" spans="1:26" ht="14.25" customHeight="1">
      <c r="A30" s="210"/>
      <c r="B30" s="210"/>
      <c r="C30" s="196">
        <v>5</v>
      </c>
      <c r="D30" s="202"/>
      <c r="E30" s="196"/>
      <c r="F30" s="196"/>
      <c r="G30" s="198"/>
      <c r="H30" s="205"/>
      <c r="I30" s="205"/>
      <c r="J30" s="208"/>
      <c r="K30" s="207"/>
      <c r="L30" s="16"/>
      <c r="M30" s="199"/>
      <c r="N30" s="199"/>
      <c r="O30" s="199">
        <f t="shared" si="0"/>
        <v>0</v>
      </c>
      <c r="P30" s="16"/>
      <c r="Q30" s="16"/>
      <c r="R30" s="16"/>
      <c r="S30" s="199">
        <f t="shared" si="1"/>
        <v>0</v>
      </c>
      <c r="T30" s="16"/>
      <c r="U30" s="16"/>
      <c r="V30" s="16"/>
      <c r="W30" s="16"/>
      <c r="X30" s="16"/>
    </row>
    <row r="31" spans="1:26" ht="14.25" customHeight="1">
      <c r="A31" s="210"/>
      <c r="B31" s="210"/>
      <c r="C31" s="196">
        <v>6</v>
      </c>
      <c r="D31" s="202"/>
      <c r="E31" s="196"/>
      <c r="F31" s="196"/>
      <c r="G31" s="200"/>
      <c r="H31" s="205"/>
      <c r="I31" s="205"/>
      <c r="J31" s="193"/>
      <c r="K31" s="207"/>
      <c r="L31" s="16"/>
      <c r="M31" s="199"/>
      <c r="N31" s="199"/>
      <c r="O31" s="199">
        <f t="shared" si="0"/>
        <v>0</v>
      </c>
      <c r="P31" s="16"/>
      <c r="Q31" s="16"/>
      <c r="R31" s="16"/>
      <c r="S31" s="199">
        <f t="shared" si="1"/>
        <v>0</v>
      </c>
      <c r="T31" s="16"/>
      <c r="U31" s="16"/>
      <c r="V31" s="16"/>
      <c r="W31" s="16"/>
      <c r="X31" s="16"/>
    </row>
    <row r="32" spans="1:26" ht="14.25" customHeight="1">
      <c r="A32" s="210"/>
      <c r="B32" s="210"/>
      <c r="C32" s="196">
        <v>7</v>
      </c>
      <c r="D32" s="202"/>
      <c r="E32" s="196"/>
      <c r="F32" s="196"/>
      <c r="G32" s="198"/>
      <c r="H32" s="205"/>
      <c r="I32" s="205"/>
      <c r="J32" s="193"/>
      <c r="K32" s="207"/>
      <c r="L32" s="16"/>
      <c r="M32" s="199"/>
      <c r="N32" s="199"/>
      <c r="O32" s="199">
        <f t="shared" si="0"/>
        <v>0</v>
      </c>
      <c r="P32" s="16"/>
      <c r="Q32" s="16"/>
      <c r="R32" s="16"/>
      <c r="S32" s="199">
        <f t="shared" si="1"/>
        <v>0</v>
      </c>
      <c r="T32" s="16"/>
      <c r="U32" s="16"/>
      <c r="V32" s="16"/>
      <c r="W32" s="16"/>
      <c r="X32" s="16"/>
      <c r="Y32" s="25"/>
      <c r="Z32" s="25"/>
    </row>
    <row r="33" spans="1:26" ht="14.25" customHeight="1">
      <c r="A33" s="210"/>
      <c r="B33" s="210"/>
      <c r="C33" s="196">
        <v>8</v>
      </c>
      <c r="D33" s="202"/>
      <c r="E33" s="196"/>
      <c r="F33" s="196"/>
      <c r="G33" s="200"/>
      <c r="H33" s="205"/>
      <c r="I33" s="205"/>
      <c r="J33" s="193"/>
      <c r="K33" s="207"/>
      <c r="L33" s="16"/>
      <c r="M33" s="199"/>
      <c r="N33" s="199"/>
      <c r="O33" s="199">
        <f t="shared" si="0"/>
        <v>0</v>
      </c>
      <c r="P33" s="16"/>
      <c r="Q33" s="16"/>
      <c r="R33" s="16"/>
      <c r="S33" s="199">
        <f t="shared" si="1"/>
        <v>0</v>
      </c>
      <c r="T33" s="16"/>
      <c r="U33" s="16"/>
      <c r="V33" s="16"/>
      <c r="W33" s="16"/>
      <c r="X33" s="16"/>
    </row>
    <row r="34" spans="1:26" ht="14.25" customHeight="1">
      <c r="A34" s="210"/>
      <c r="B34" s="210"/>
      <c r="C34" s="196">
        <v>9</v>
      </c>
      <c r="D34" s="202"/>
      <c r="E34" s="196"/>
      <c r="F34" s="196"/>
      <c r="G34" s="198"/>
      <c r="H34" s="205"/>
      <c r="I34" s="205"/>
      <c r="J34" s="193"/>
      <c r="K34" s="207"/>
      <c r="L34" s="16"/>
      <c r="M34" s="199"/>
      <c r="N34" s="199"/>
      <c r="O34" s="199">
        <f t="shared" si="0"/>
        <v>0</v>
      </c>
      <c r="P34" s="1"/>
      <c r="Q34" s="199"/>
      <c r="R34" s="199"/>
      <c r="S34" s="199">
        <f t="shared" si="1"/>
        <v>0</v>
      </c>
      <c r="T34" s="1"/>
      <c r="U34" s="16"/>
      <c r="V34" s="16"/>
      <c r="W34" s="16"/>
      <c r="X34" s="16"/>
    </row>
    <row r="35" spans="1:26" ht="14.25" customHeight="1">
      <c r="A35" s="210"/>
      <c r="B35" s="210"/>
      <c r="C35" s="196">
        <v>10</v>
      </c>
      <c r="D35" s="202"/>
      <c r="E35" s="196"/>
      <c r="F35" s="196"/>
      <c r="G35" s="198"/>
      <c r="H35" s="205"/>
      <c r="I35" s="205"/>
      <c r="J35" s="193"/>
      <c r="K35" s="209"/>
      <c r="L35" s="16"/>
      <c r="M35" s="199"/>
      <c r="N35" s="199"/>
      <c r="O35" s="199">
        <f t="shared" si="0"/>
        <v>0</v>
      </c>
      <c r="P35" s="1"/>
      <c r="Q35" s="16"/>
      <c r="R35" s="16"/>
      <c r="S35" s="199">
        <f t="shared" si="1"/>
        <v>0</v>
      </c>
      <c r="T35" s="1"/>
      <c r="U35" s="16"/>
      <c r="V35" s="16"/>
      <c r="W35" s="16"/>
      <c r="X35" s="16"/>
    </row>
    <row r="36" spans="1:26" ht="14.25" customHeight="1">
      <c r="A36" s="210"/>
      <c r="B36" s="210"/>
      <c r="C36" s="196">
        <v>11</v>
      </c>
      <c r="D36" s="202"/>
      <c r="E36" s="196"/>
      <c r="F36" s="196"/>
      <c r="G36" s="198"/>
      <c r="H36" s="205"/>
      <c r="I36" s="205"/>
      <c r="J36" s="193"/>
      <c r="K36" s="209"/>
      <c r="L36" s="16"/>
      <c r="M36" s="199"/>
      <c r="N36" s="199"/>
      <c r="O36" s="199">
        <f t="shared" si="0"/>
        <v>0</v>
      </c>
      <c r="P36" s="1"/>
      <c r="Q36" s="16"/>
      <c r="R36" s="16"/>
      <c r="S36" s="199">
        <f t="shared" si="1"/>
        <v>0</v>
      </c>
      <c r="T36" s="1"/>
      <c r="U36" s="16"/>
      <c r="V36" s="16"/>
      <c r="W36" s="16"/>
      <c r="X36" s="16"/>
      <c r="Y36" s="25"/>
      <c r="Z36" s="25"/>
    </row>
    <row r="37" spans="1:26" ht="14.25" customHeight="1">
      <c r="A37" s="210"/>
      <c r="B37" s="210"/>
      <c r="C37" s="201"/>
      <c r="D37" s="202"/>
      <c r="E37" s="201"/>
      <c r="F37" s="201"/>
      <c r="G37" s="200"/>
      <c r="H37" s="205"/>
      <c r="I37" s="203"/>
      <c r="J37" s="208"/>
      <c r="K37" s="209"/>
      <c r="L37" s="16"/>
      <c r="M37" s="199"/>
      <c r="N37" s="199"/>
      <c r="O37" s="199">
        <f t="shared" si="0"/>
        <v>0</v>
      </c>
      <c r="P37" s="1"/>
      <c r="Q37" s="16"/>
      <c r="R37" s="16"/>
      <c r="S37" s="199">
        <f t="shared" si="1"/>
        <v>0</v>
      </c>
      <c r="T37" s="1"/>
      <c r="U37" s="16"/>
      <c r="V37" s="16"/>
      <c r="W37" s="16"/>
      <c r="X37" s="16"/>
      <c r="Y37" s="25"/>
      <c r="Z37" s="25"/>
    </row>
    <row r="38" spans="1:26" ht="14.25" customHeight="1">
      <c r="A38" s="210"/>
      <c r="B38" s="210"/>
      <c r="C38" s="196">
        <v>1</v>
      </c>
      <c r="D38" s="202"/>
      <c r="E38" s="196"/>
      <c r="F38" s="196"/>
      <c r="G38" s="198"/>
      <c r="H38" s="205"/>
      <c r="I38" s="205"/>
      <c r="J38" s="193"/>
      <c r="K38" s="209"/>
      <c r="L38" s="16"/>
      <c r="M38" s="199"/>
      <c r="N38" s="199"/>
      <c r="O38" s="199">
        <f t="shared" si="0"/>
        <v>0</v>
      </c>
      <c r="P38" s="1"/>
      <c r="Q38" s="16"/>
      <c r="R38" s="16"/>
      <c r="S38" s="199">
        <f t="shared" si="1"/>
        <v>0</v>
      </c>
      <c r="T38" s="1"/>
      <c r="U38" s="16"/>
      <c r="V38" s="16"/>
      <c r="W38" s="16"/>
      <c r="X38" s="16"/>
      <c r="Y38" s="25"/>
      <c r="Z38" s="25"/>
    </row>
    <row r="39" spans="1:26" ht="14.25" customHeight="1">
      <c r="A39" s="210"/>
      <c r="B39" s="210"/>
      <c r="C39" s="196">
        <v>2</v>
      </c>
      <c r="D39" s="202"/>
      <c r="E39" s="196"/>
      <c r="F39" s="196"/>
      <c r="G39" s="198"/>
      <c r="H39" s="205"/>
      <c r="I39" s="205"/>
      <c r="J39" s="193"/>
      <c r="K39" s="209"/>
      <c r="L39" s="16"/>
      <c r="M39" s="199"/>
      <c r="N39" s="199"/>
      <c r="O39" s="199">
        <f t="shared" si="0"/>
        <v>0</v>
      </c>
      <c r="P39" s="1"/>
      <c r="Q39" s="16"/>
      <c r="R39" s="16"/>
      <c r="S39" s="199">
        <f t="shared" si="1"/>
        <v>0</v>
      </c>
      <c r="T39" s="1"/>
      <c r="U39" s="16"/>
      <c r="V39" s="16"/>
      <c r="W39" s="16"/>
      <c r="X39" s="16"/>
      <c r="Y39" s="25"/>
      <c r="Z39" s="25"/>
    </row>
    <row r="40" spans="1:26" ht="14.25" customHeight="1">
      <c r="A40" s="210"/>
      <c r="B40" s="210"/>
      <c r="C40" s="196">
        <v>3</v>
      </c>
      <c r="D40" s="202"/>
      <c r="E40" s="196"/>
      <c r="F40" s="196"/>
      <c r="G40" s="198"/>
      <c r="H40" s="205"/>
      <c r="I40" s="205"/>
      <c r="J40" s="193"/>
      <c r="K40" s="209"/>
      <c r="L40" s="16"/>
      <c r="M40" s="199"/>
      <c r="N40" s="199"/>
      <c r="O40" s="199">
        <f t="shared" si="0"/>
        <v>0</v>
      </c>
      <c r="P40" s="1"/>
      <c r="Q40" s="16"/>
      <c r="R40" s="16"/>
      <c r="S40" s="199">
        <f t="shared" si="1"/>
        <v>0</v>
      </c>
      <c r="T40" s="1"/>
      <c r="U40" s="16"/>
      <c r="V40" s="16"/>
      <c r="W40" s="16"/>
      <c r="X40" s="16"/>
      <c r="Y40" s="25"/>
      <c r="Z40" s="25"/>
    </row>
    <row r="41" spans="1:26" ht="14.25" customHeight="1">
      <c r="A41" s="210"/>
      <c r="B41" s="210"/>
      <c r="C41" s="196">
        <v>4</v>
      </c>
      <c r="D41" s="202"/>
      <c r="E41" s="196"/>
      <c r="F41" s="196"/>
      <c r="G41" s="198"/>
      <c r="H41" s="205"/>
      <c r="I41" s="205"/>
      <c r="J41" s="193"/>
      <c r="K41" s="209"/>
      <c r="L41" s="16"/>
      <c r="M41" s="199"/>
      <c r="N41" s="199"/>
      <c r="O41" s="199">
        <f t="shared" si="0"/>
        <v>0</v>
      </c>
      <c r="P41" s="1"/>
      <c r="Q41" s="16"/>
      <c r="R41" s="16"/>
      <c r="S41" s="199">
        <f t="shared" si="1"/>
        <v>0</v>
      </c>
      <c r="T41" s="1"/>
      <c r="U41" s="16"/>
      <c r="V41" s="16"/>
      <c r="W41" s="16"/>
      <c r="X41" s="16"/>
      <c r="Y41" s="25"/>
      <c r="Z41" s="25"/>
    </row>
    <row r="42" spans="1:26" ht="14.25" customHeight="1">
      <c r="A42" s="210"/>
      <c r="B42" s="210"/>
      <c r="C42" s="196"/>
      <c r="D42" s="202"/>
      <c r="E42" s="201"/>
      <c r="F42" s="201"/>
      <c r="G42" s="200"/>
      <c r="H42" s="203"/>
      <c r="I42" s="203"/>
      <c r="J42" s="208"/>
      <c r="K42" s="209"/>
      <c r="L42" s="16"/>
      <c r="M42" s="199"/>
      <c r="N42" s="199"/>
      <c r="O42" s="199">
        <f t="shared" si="0"/>
        <v>0</v>
      </c>
      <c r="P42" s="1"/>
      <c r="Q42" s="16"/>
      <c r="R42" s="16"/>
      <c r="S42" s="199">
        <f t="shared" si="1"/>
        <v>0</v>
      </c>
      <c r="T42" s="1"/>
      <c r="U42" s="16"/>
      <c r="V42" s="16"/>
      <c r="W42" s="16"/>
      <c r="X42" s="16"/>
      <c r="Y42" s="25"/>
      <c r="Z42" s="25"/>
    </row>
    <row r="43" spans="1:26" ht="14.25" customHeight="1">
      <c r="A43" s="210"/>
      <c r="B43" s="210"/>
      <c r="C43" s="196">
        <v>1</v>
      </c>
      <c r="D43" s="202"/>
      <c r="E43" s="196"/>
      <c r="F43" s="196"/>
      <c r="G43" s="198"/>
      <c r="H43" s="205"/>
      <c r="I43" s="205"/>
      <c r="J43" s="193"/>
      <c r="K43" s="209"/>
      <c r="L43" s="16"/>
      <c r="M43" s="199"/>
      <c r="N43" s="199"/>
      <c r="O43" s="199">
        <f t="shared" si="0"/>
        <v>0</v>
      </c>
      <c r="P43" s="1"/>
      <c r="Q43" s="16"/>
      <c r="R43" s="16"/>
      <c r="S43" s="199">
        <f t="shared" si="1"/>
        <v>0</v>
      </c>
      <c r="T43" s="1"/>
      <c r="U43" s="16"/>
      <c r="V43" s="16"/>
      <c r="W43" s="16"/>
      <c r="X43" s="16"/>
      <c r="Y43" s="25"/>
      <c r="Z43" s="25"/>
    </row>
    <row r="44" spans="1:26" ht="14.25" customHeight="1">
      <c r="A44" s="210"/>
      <c r="B44" s="210"/>
      <c r="C44" s="196">
        <v>2</v>
      </c>
      <c r="D44" s="202"/>
      <c r="E44" s="196"/>
      <c r="F44" s="196"/>
      <c r="G44" s="198"/>
      <c r="H44" s="205"/>
      <c r="I44" s="205"/>
      <c r="J44" s="193"/>
      <c r="K44" s="209"/>
      <c r="L44" s="16"/>
      <c r="M44" s="199"/>
      <c r="N44" s="199"/>
      <c r="O44" s="199">
        <f t="shared" si="0"/>
        <v>0</v>
      </c>
      <c r="P44" s="1"/>
      <c r="Q44" s="16"/>
      <c r="R44" s="16"/>
      <c r="S44" s="199">
        <f t="shared" si="1"/>
        <v>0</v>
      </c>
      <c r="T44" s="1"/>
      <c r="U44" s="16"/>
      <c r="V44" s="16"/>
      <c r="W44" s="16"/>
      <c r="X44" s="16"/>
      <c r="Y44" s="25"/>
      <c r="Z44" s="25"/>
    </row>
    <row r="45" spans="1:26" ht="14.25" customHeight="1">
      <c r="A45" s="210"/>
      <c r="B45" s="210"/>
      <c r="C45" s="196">
        <v>3</v>
      </c>
      <c r="D45" s="202"/>
      <c r="E45" s="196"/>
      <c r="F45" s="196"/>
      <c r="G45" s="198"/>
      <c r="H45" s="205"/>
      <c r="I45" s="205"/>
      <c r="J45" s="193"/>
      <c r="K45" s="209"/>
      <c r="L45" s="16"/>
      <c r="M45" s="199"/>
      <c r="N45" s="199"/>
      <c r="O45" s="199">
        <f t="shared" si="0"/>
        <v>0</v>
      </c>
      <c r="P45" s="1"/>
      <c r="Q45" s="16"/>
      <c r="R45" s="16"/>
      <c r="S45" s="199">
        <f t="shared" si="1"/>
        <v>0</v>
      </c>
      <c r="T45" s="1"/>
      <c r="U45" s="16"/>
      <c r="V45" s="16"/>
      <c r="W45" s="16"/>
      <c r="X45" s="16"/>
      <c r="Y45" s="25"/>
      <c r="Z45" s="25"/>
    </row>
    <row r="46" spans="1:26" ht="14.25" customHeight="1">
      <c r="A46" s="210"/>
      <c r="B46" s="210"/>
      <c r="C46" s="196">
        <v>4</v>
      </c>
      <c r="D46" s="202"/>
      <c r="E46" s="196"/>
      <c r="F46" s="196"/>
      <c r="G46" s="198"/>
      <c r="H46" s="205"/>
      <c r="I46" s="205"/>
      <c r="J46" s="193"/>
      <c r="K46" s="209"/>
      <c r="L46" s="16"/>
      <c r="M46" s="199"/>
      <c r="N46" s="199"/>
      <c r="O46" s="199">
        <f t="shared" si="0"/>
        <v>0</v>
      </c>
      <c r="P46" s="1"/>
      <c r="Q46" s="16"/>
      <c r="R46" s="16"/>
      <c r="S46" s="199">
        <f t="shared" si="1"/>
        <v>0</v>
      </c>
      <c r="T46" s="1"/>
      <c r="U46" s="16"/>
      <c r="V46" s="16"/>
      <c r="W46" s="16"/>
      <c r="X46" s="16"/>
      <c r="Y46" s="25"/>
      <c r="Z46" s="25"/>
    </row>
    <row r="47" spans="1:26" ht="14.25" customHeight="1">
      <c r="A47" s="210"/>
      <c r="B47" s="210"/>
      <c r="C47" s="196">
        <v>5</v>
      </c>
      <c r="D47" s="202"/>
      <c r="E47" s="196"/>
      <c r="F47" s="196"/>
      <c r="G47" s="198"/>
      <c r="H47" s="205"/>
      <c r="I47" s="205"/>
      <c r="J47" s="193"/>
      <c r="K47" s="209"/>
      <c r="L47" s="16"/>
      <c r="M47" s="199"/>
      <c r="N47" s="199"/>
      <c r="O47" s="199">
        <f t="shared" si="0"/>
        <v>0</v>
      </c>
      <c r="P47" s="1"/>
      <c r="Q47" s="16"/>
      <c r="R47" s="16"/>
      <c r="S47" s="199">
        <f t="shared" si="1"/>
        <v>0</v>
      </c>
      <c r="T47" s="1"/>
      <c r="U47" s="16"/>
      <c r="V47" s="16"/>
      <c r="W47" s="16"/>
      <c r="X47" s="16"/>
      <c r="Y47" s="25"/>
      <c r="Z47" s="25"/>
    </row>
    <row r="48" spans="1:26" ht="14.25" customHeight="1">
      <c r="A48" s="210"/>
      <c r="B48" s="210"/>
      <c r="C48" s="201"/>
      <c r="D48" s="202"/>
      <c r="E48" s="201"/>
      <c r="F48" s="201"/>
      <c r="G48" s="200"/>
      <c r="H48" s="203"/>
      <c r="I48" s="203"/>
      <c r="J48" s="208"/>
      <c r="K48" s="209"/>
      <c r="L48" s="16"/>
      <c r="M48" s="199"/>
      <c r="N48" s="199"/>
      <c r="O48" s="199">
        <f t="shared" si="0"/>
        <v>0</v>
      </c>
      <c r="P48" s="1"/>
      <c r="Q48" s="16"/>
      <c r="R48" s="16"/>
      <c r="S48" s="199">
        <f t="shared" si="1"/>
        <v>0</v>
      </c>
      <c r="T48" s="1"/>
      <c r="U48" s="16"/>
      <c r="V48" s="16"/>
      <c r="W48" s="16"/>
      <c r="X48" s="16"/>
      <c r="Y48" s="25"/>
      <c r="Z48" s="25"/>
    </row>
    <row r="49" spans="1:26" ht="14.25" customHeight="1">
      <c r="A49" s="210"/>
      <c r="B49" s="210"/>
      <c r="C49" s="196">
        <v>1</v>
      </c>
      <c r="D49" s="202"/>
      <c r="E49" s="201"/>
      <c r="F49" s="201"/>
      <c r="G49" s="200"/>
      <c r="H49" s="203"/>
      <c r="I49" s="203"/>
      <c r="J49" s="203"/>
      <c r="K49" s="209"/>
      <c r="L49" s="16"/>
      <c r="M49" s="199"/>
      <c r="N49" s="199"/>
      <c r="O49" s="199">
        <f t="shared" si="0"/>
        <v>0</v>
      </c>
      <c r="P49" s="1"/>
      <c r="Q49" s="16"/>
      <c r="R49" s="16"/>
      <c r="S49" s="199">
        <f t="shared" si="1"/>
        <v>0</v>
      </c>
      <c r="T49" s="1"/>
      <c r="U49" s="16"/>
      <c r="V49" s="16"/>
      <c r="W49" s="16"/>
      <c r="X49" s="16"/>
      <c r="Y49" s="25"/>
      <c r="Z49" s="25"/>
    </row>
    <row r="50" spans="1:26" ht="14.25" customHeight="1">
      <c r="A50" s="210"/>
      <c r="B50" s="210"/>
      <c r="C50" s="196">
        <v>2</v>
      </c>
      <c r="D50" s="202"/>
      <c r="E50" s="201"/>
      <c r="F50" s="201"/>
      <c r="G50" s="200"/>
      <c r="H50" s="203"/>
      <c r="I50" s="201"/>
      <c r="J50" s="193"/>
      <c r="K50" s="209"/>
      <c r="L50" s="16"/>
      <c r="M50" s="199"/>
      <c r="N50" s="199"/>
      <c r="O50" s="199">
        <f t="shared" si="0"/>
        <v>0</v>
      </c>
      <c r="P50" s="1"/>
      <c r="Q50" s="16"/>
      <c r="R50" s="16"/>
      <c r="S50" s="199">
        <f t="shared" si="1"/>
        <v>0</v>
      </c>
      <c r="T50" s="1"/>
      <c r="U50" s="16"/>
      <c r="V50" s="16"/>
      <c r="W50" s="16"/>
      <c r="X50" s="16"/>
      <c r="Y50" s="25"/>
      <c r="Z50" s="25"/>
    </row>
    <row r="51" spans="1:26" ht="14.25" customHeight="1">
      <c r="A51" s="210"/>
      <c r="B51" s="210"/>
      <c r="C51" s="196">
        <v>3</v>
      </c>
      <c r="D51" s="202"/>
      <c r="E51" s="201"/>
      <c r="F51" s="201"/>
      <c r="G51" s="200"/>
      <c r="H51" s="203"/>
      <c r="I51" s="201"/>
      <c r="J51" s="193"/>
      <c r="K51" s="209"/>
      <c r="L51" s="16"/>
      <c r="M51" s="199"/>
      <c r="N51" s="199"/>
      <c r="O51" s="199">
        <f t="shared" si="0"/>
        <v>0</v>
      </c>
      <c r="P51" s="1"/>
      <c r="Q51" s="16"/>
      <c r="R51" s="16"/>
      <c r="S51" s="199">
        <f t="shared" si="1"/>
        <v>0</v>
      </c>
      <c r="T51" s="1"/>
      <c r="U51" s="16"/>
      <c r="V51" s="16"/>
      <c r="W51" s="16"/>
      <c r="X51" s="16"/>
    </row>
    <row r="52" spans="1:26" ht="14.25" customHeight="1">
      <c r="A52" s="210"/>
      <c r="B52" s="210"/>
      <c r="C52" s="196">
        <v>4</v>
      </c>
      <c r="D52" s="202"/>
      <c r="E52" s="201"/>
      <c r="F52" s="201"/>
      <c r="G52" s="200"/>
      <c r="H52" s="203"/>
      <c r="I52" s="201"/>
      <c r="J52" s="193"/>
      <c r="K52" s="193"/>
      <c r="L52" s="16"/>
      <c r="M52" s="199"/>
      <c r="N52" s="199"/>
      <c r="O52" s="199">
        <f t="shared" si="0"/>
        <v>0</v>
      </c>
      <c r="P52" s="1"/>
      <c r="Q52" s="16"/>
      <c r="R52" s="16"/>
      <c r="S52" s="199">
        <f t="shared" si="1"/>
        <v>0</v>
      </c>
      <c r="T52" s="1"/>
      <c r="U52" s="16"/>
      <c r="V52" s="16"/>
      <c r="W52" s="16"/>
      <c r="X52" s="16"/>
      <c r="Y52" s="25"/>
      <c r="Z52" s="25"/>
    </row>
    <row r="53" spans="1:26" ht="14.25" customHeight="1">
      <c r="A53" s="210"/>
      <c r="B53" s="210"/>
      <c r="C53" s="196">
        <v>5</v>
      </c>
      <c r="D53" s="202"/>
      <c r="E53" s="201"/>
      <c r="F53" s="201"/>
      <c r="G53" s="200"/>
      <c r="H53" s="203"/>
      <c r="I53" s="201"/>
      <c r="J53" s="193"/>
      <c r="K53" s="193"/>
      <c r="L53" s="16"/>
      <c r="M53" s="199"/>
      <c r="N53" s="199"/>
      <c r="O53" s="199">
        <f t="shared" si="0"/>
        <v>0</v>
      </c>
      <c r="P53" s="1"/>
      <c r="Q53" s="16"/>
      <c r="R53" s="16"/>
      <c r="S53" s="199">
        <f t="shared" si="1"/>
        <v>0</v>
      </c>
      <c r="T53" s="1"/>
      <c r="U53" s="16"/>
      <c r="V53" s="16"/>
      <c r="W53" s="16"/>
      <c r="X53" s="16"/>
      <c r="Y53" s="25"/>
      <c r="Z53" s="25"/>
    </row>
    <row r="54" spans="1:26" ht="14.25" customHeight="1">
      <c r="A54" s="210"/>
      <c r="B54" s="210"/>
      <c r="C54" s="201"/>
      <c r="D54" s="202"/>
      <c r="E54" s="201"/>
      <c r="F54" s="201"/>
      <c r="G54" s="200"/>
      <c r="H54" s="203"/>
      <c r="I54" s="201"/>
      <c r="J54" s="193"/>
      <c r="K54" s="207"/>
      <c r="L54" s="16"/>
      <c r="M54" s="199"/>
      <c r="N54" s="199"/>
      <c r="O54" s="199">
        <f t="shared" si="0"/>
        <v>0</v>
      </c>
      <c r="P54" s="1"/>
      <c r="Q54" s="16"/>
      <c r="R54" s="16"/>
      <c r="S54" s="199">
        <f t="shared" si="1"/>
        <v>0</v>
      </c>
      <c r="T54" s="1"/>
      <c r="U54" s="16"/>
      <c r="V54" s="16"/>
      <c r="W54" s="16"/>
      <c r="X54" s="16"/>
      <c r="Y54" s="25"/>
      <c r="Z54" s="25"/>
    </row>
    <row r="55" spans="1:26" ht="14.25" customHeight="1">
      <c r="A55" s="210"/>
      <c r="B55" s="210"/>
      <c r="C55" s="201"/>
      <c r="D55" s="202"/>
      <c r="E55" s="201"/>
      <c r="F55" s="201"/>
      <c r="G55" s="200"/>
      <c r="H55" s="203"/>
      <c r="I55" s="201"/>
      <c r="J55" s="193"/>
      <c r="K55" s="207"/>
      <c r="L55" s="16"/>
      <c r="M55" s="199"/>
      <c r="N55" s="199"/>
      <c r="O55" s="199">
        <f t="shared" si="0"/>
        <v>0</v>
      </c>
      <c r="P55" s="1"/>
      <c r="Q55" s="16"/>
      <c r="R55" s="16"/>
      <c r="S55" s="199">
        <f t="shared" si="1"/>
        <v>0</v>
      </c>
      <c r="T55" s="1"/>
      <c r="U55" s="16"/>
      <c r="V55" s="16"/>
      <c r="W55" s="16"/>
      <c r="X55" s="16"/>
      <c r="Y55" s="25"/>
      <c r="Z55" s="25"/>
    </row>
    <row r="56" spans="1:26" ht="14.25" customHeight="1">
      <c r="A56" s="210"/>
      <c r="B56" s="210"/>
      <c r="C56" s="201"/>
      <c r="D56" s="202"/>
      <c r="E56" s="201"/>
      <c r="F56" s="201"/>
      <c r="G56" s="200"/>
      <c r="H56" s="203"/>
      <c r="I56" s="201"/>
      <c r="J56" s="193"/>
      <c r="K56" s="207"/>
      <c r="L56" s="16"/>
      <c r="M56" s="199"/>
      <c r="N56" s="199"/>
      <c r="O56" s="199">
        <f t="shared" si="0"/>
        <v>0</v>
      </c>
      <c r="P56" s="1"/>
      <c r="Q56" s="16"/>
      <c r="R56" s="16"/>
      <c r="S56" s="199">
        <f t="shared" si="1"/>
        <v>0</v>
      </c>
      <c r="T56" s="1"/>
      <c r="U56" s="16"/>
      <c r="V56" s="16"/>
      <c r="W56" s="16"/>
      <c r="X56" s="16"/>
      <c r="Y56" s="25"/>
      <c r="Z56" s="25"/>
    </row>
    <row r="57" spans="1:26" ht="14.25" customHeight="1">
      <c r="A57" s="210"/>
      <c r="B57" s="210"/>
      <c r="C57" s="201"/>
      <c r="D57" s="202"/>
      <c r="E57" s="201"/>
      <c r="F57" s="201"/>
      <c r="G57" s="200"/>
      <c r="H57" s="203"/>
      <c r="I57" s="201"/>
      <c r="J57" s="193"/>
      <c r="K57" s="207"/>
      <c r="L57" s="16"/>
      <c r="M57" s="199"/>
      <c r="N57" s="199"/>
      <c r="O57" s="199">
        <f t="shared" si="0"/>
        <v>0</v>
      </c>
      <c r="P57" s="1"/>
      <c r="Q57" s="16"/>
      <c r="R57" s="16"/>
      <c r="S57" s="199">
        <f t="shared" si="1"/>
        <v>0</v>
      </c>
      <c r="T57" s="1"/>
      <c r="U57" s="16"/>
      <c r="V57" s="16"/>
      <c r="W57" s="16"/>
      <c r="X57" s="16"/>
      <c r="Y57" s="25"/>
      <c r="Z57" s="25"/>
    </row>
    <row r="58" spans="1:26" ht="14.25" customHeight="1">
      <c r="A58" s="210"/>
      <c r="B58" s="210"/>
      <c r="C58" s="201"/>
      <c r="D58" s="202"/>
      <c r="E58" s="201"/>
      <c r="F58" s="201"/>
      <c r="G58" s="200"/>
      <c r="H58" s="203"/>
      <c r="I58" s="201"/>
      <c r="J58" s="193"/>
      <c r="K58" s="207"/>
      <c r="L58" s="16"/>
      <c r="M58" s="199"/>
      <c r="N58" s="199"/>
      <c r="O58" s="199">
        <f t="shared" si="0"/>
        <v>0</v>
      </c>
      <c r="P58" s="1"/>
      <c r="Q58" s="16"/>
      <c r="R58" s="16"/>
      <c r="S58" s="199">
        <f t="shared" si="1"/>
        <v>0</v>
      </c>
      <c r="T58" s="1"/>
      <c r="U58" s="16"/>
      <c r="V58" s="16"/>
      <c r="W58" s="16"/>
      <c r="X58" s="16"/>
      <c r="Y58" s="25"/>
      <c r="Z58" s="25"/>
    </row>
    <row r="59" spans="1:26" ht="14.25" customHeight="1">
      <c r="A59" s="210"/>
      <c r="B59" s="210"/>
      <c r="C59" s="201"/>
      <c r="D59" s="202"/>
      <c r="E59" s="201"/>
      <c r="F59" s="201"/>
      <c r="G59" s="200"/>
      <c r="H59" s="203"/>
      <c r="I59" s="201"/>
      <c r="J59" s="193"/>
      <c r="K59" s="207"/>
      <c r="L59" s="16"/>
      <c r="M59" s="199"/>
      <c r="N59" s="199"/>
      <c r="O59" s="199">
        <f t="shared" si="0"/>
        <v>0</v>
      </c>
      <c r="P59" s="1"/>
      <c r="Q59" s="16"/>
      <c r="R59" s="16"/>
      <c r="S59" s="199">
        <f t="shared" si="1"/>
        <v>0</v>
      </c>
      <c r="T59" s="1"/>
      <c r="U59" s="16"/>
      <c r="V59" s="16"/>
      <c r="W59" s="16"/>
      <c r="X59" s="16"/>
      <c r="Y59" s="25"/>
      <c r="Z59" s="25"/>
    </row>
    <row r="60" spans="1:26" ht="14.25" customHeight="1">
      <c r="A60" s="210"/>
      <c r="B60" s="210"/>
      <c r="C60" s="201"/>
      <c r="D60" s="202"/>
      <c r="E60" s="201"/>
      <c r="F60" s="201"/>
      <c r="G60" s="200"/>
      <c r="H60" s="203"/>
      <c r="I60" s="201"/>
      <c r="J60" s="193"/>
      <c r="K60" s="209"/>
      <c r="L60" s="16"/>
      <c r="M60" s="199"/>
      <c r="N60" s="199"/>
      <c r="O60" s="199">
        <f t="shared" si="0"/>
        <v>0</v>
      </c>
      <c r="P60" s="1"/>
      <c r="Q60" s="16"/>
      <c r="R60" s="16"/>
      <c r="S60" s="199">
        <f t="shared" si="1"/>
        <v>0</v>
      </c>
      <c r="T60" s="1"/>
      <c r="U60" s="16"/>
      <c r="V60" s="16"/>
      <c r="W60" s="16"/>
      <c r="X60" s="16"/>
    </row>
    <row r="61" spans="1:26" ht="14.25" customHeight="1">
      <c r="A61" s="210"/>
      <c r="B61" s="210"/>
      <c r="C61" s="201"/>
      <c r="D61" s="202"/>
      <c r="E61" s="201"/>
      <c r="F61" s="201"/>
      <c r="G61" s="200"/>
      <c r="H61" s="203"/>
      <c r="I61" s="201"/>
      <c r="J61" s="193"/>
      <c r="K61" s="209"/>
      <c r="L61" s="16"/>
      <c r="M61" s="199"/>
      <c r="N61" s="199"/>
      <c r="O61" s="199">
        <f t="shared" si="0"/>
        <v>0</v>
      </c>
      <c r="P61" s="1"/>
      <c r="Q61" s="16"/>
      <c r="R61" s="16"/>
      <c r="S61" s="199">
        <f t="shared" si="1"/>
        <v>0</v>
      </c>
      <c r="T61" s="1"/>
      <c r="U61" s="16"/>
      <c r="V61" s="16"/>
      <c r="W61" s="16"/>
      <c r="X61" s="16"/>
      <c r="Y61" s="25"/>
      <c r="Z61" s="25"/>
    </row>
    <row r="62" spans="1:26" ht="14.25" customHeight="1">
      <c r="A62" s="210"/>
      <c r="B62" s="210"/>
      <c r="C62" s="201"/>
      <c r="D62" s="202"/>
      <c r="E62" s="201"/>
      <c r="F62" s="201"/>
      <c r="G62" s="200"/>
      <c r="H62" s="203"/>
      <c r="I62" s="201"/>
      <c r="J62" s="193"/>
      <c r="K62" s="209"/>
      <c r="L62" s="16"/>
      <c r="M62" s="199"/>
      <c r="N62" s="199"/>
      <c r="O62" s="199">
        <f t="shared" si="0"/>
        <v>0</v>
      </c>
      <c r="P62" s="1"/>
      <c r="Q62" s="16"/>
      <c r="R62" s="16"/>
      <c r="S62" s="199">
        <f t="shared" si="1"/>
        <v>0</v>
      </c>
      <c r="T62" s="1"/>
      <c r="U62" s="16"/>
      <c r="V62" s="16"/>
      <c r="W62" s="16"/>
      <c r="X62" s="16"/>
      <c r="Y62" s="25"/>
      <c r="Z62" s="25"/>
    </row>
    <row r="63" spans="1:26" ht="14.25" customHeight="1">
      <c r="A63" s="210"/>
      <c r="B63" s="210"/>
      <c r="C63" s="201"/>
      <c r="D63" s="202"/>
      <c r="E63" s="201"/>
      <c r="F63" s="201"/>
      <c r="G63" s="200"/>
      <c r="H63" s="203"/>
      <c r="I63" s="201"/>
      <c r="J63" s="193"/>
      <c r="K63" s="209"/>
      <c r="L63" s="16"/>
      <c r="M63" s="199"/>
      <c r="N63" s="199"/>
      <c r="O63" s="199">
        <f t="shared" si="0"/>
        <v>0</v>
      </c>
      <c r="P63" s="1"/>
      <c r="Q63" s="16"/>
      <c r="R63" s="16"/>
      <c r="S63" s="199">
        <f t="shared" si="1"/>
        <v>0</v>
      </c>
      <c r="T63" s="1"/>
      <c r="U63" s="16"/>
      <c r="V63" s="16"/>
      <c r="W63" s="16"/>
      <c r="X63" s="16"/>
      <c r="Y63" s="25"/>
      <c r="Z63" s="25"/>
    </row>
    <row r="64" spans="1:26" ht="14.25" customHeight="1">
      <c r="A64" s="210"/>
      <c r="B64" s="210"/>
      <c r="C64" s="201"/>
      <c r="D64" s="202"/>
      <c r="E64" s="201"/>
      <c r="F64" s="201"/>
      <c r="G64" s="200"/>
      <c r="H64" s="203"/>
      <c r="I64" s="201"/>
      <c r="J64" s="193"/>
      <c r="K64" s="209"/>
      <c r="L64" s="16"/>
      <c r="M64" s="199"/>
      <c r="N64" s="199"/>
      <c r="O64" s="199">
        <f t="shared" si="0"/>
        <v>0</v>
      </c>
      <c r="P64" s="1"/>
      <c r="Q64" s="16"/>
      <c r="R64" s="16"/>
      <c r="S64" s="199">
        <f t="shared" si="1"/>
        <v>0</v>
      </c>
      <c r="T64" s="1"/>
      <c r="U64" s="16"/>
      <c r="V64" s="16"/>
      <c r="W64" s="16"/>
      <c r="X64" s="16"/>
      <c r="Y64" s="25"/>
      <c r="Z64" s="25"/>
    </row>
    <row r="65" spans="1:26" ht="14.25" customHeight="1">
      <c r="A65" s="210"/>
      <c r="B65" s="210"/>
      <c r="C65" s="201"/>
      <c r="D65" s="202"/>
      <c r="E65" s="201"/>
      <c r="F65" s="201"/>
      <c r="G65" s="200"/>
      <c r="H65" s="203"/>
      <c r="I65" s="201"/>
      <c r="J65" s="193"/>
      <c r="K65" s="209"/>
      <c r="L65" s="16"/>
      <c r="M65" s="199"/>
      <c r="N65" s="199"/>
      <c r="O65" s="199">
        <f t="shared" si="0"/>
        <v>0</v>
      </c>
      <c r="P65" s="1"/>
      <c r="Q65" s="16"/>
      <c r="R65" s="16"/>
      <c r="S65" s="199">
        <f t="shared" si="1"/>
        <v>0</v>
      </c>
      <c r="T65" s="1"/>
      <c r="U65" s="16"/>
      <c r="V65" s="16"/>
      <c r="W65" s="16"/>
      <c r="X65" s="16"/>
      <c r="Y65" s="25"/>
      <c r="Z65" s="25"/>
    </row>
    <row r="66" spans="1:26" ht="14.25" customHeight="1">
      <c r="A66" s="210"/>
      <c r="B66" s="210"/>
      <c r="C66" s="201"/>
      <c r="D66" s="202"/>
      <c r="E66" s="201"/>
      <c r="F66" s="201"/>
      <c r="G66" s="200"/>
      <c r="H66" s="203"/>
      <c r="I66" s="201"/>
      <c r="J66" s="193"/>
      <c r="K66" s="209"/>
      <c r="L66" s="16"/>
      <c r="M66" s="199"/>
      <c r="N66" s="199"/>
      <c r="O66" s="199">
        <f t="shared" si="0"/>
        <v>0</v>
      </c>
      <c r="P66" s="1"/>
      <c r="Q66" s="16"/>
      <c r="R66" s="16"/>
      <c r="S66" s="199">
        <f t="shared" si="1"/>
        <v>0</v>
      </c>
      <c r="T66" s="1"/>
      <c r="U66" s="16"/>
      <c r="V66" s="16"/>
      <c r="W66" s="16"/>
      <c r="X66" s="16"/>
      <c r="Y66" s="25"/>
      <c r="Z66" s="25"/>
    </row>
    <row r="67" spans="1:26" ht="14.25" customHeight="1">
      <c r="A67" s="210"/>
      <c r="B67" s="210"/>
      <c r="C67" s="201"/>
      <c r="D67" s="202"/>
      <c r="E67" s="201"/>
      <c r="F67" s="201"/>
      <c r="G67" s="200"/>
      <c r="H67" s="203"/>
      <c r="I67" s="201"/>
      <c r="J67" s="208"/>
      <c r="K67" s="209"/>
      <c r="L67" s="16"/>
      <c r="M67" s="199"/>
      <c r="N67" s="199"/>
      <c r="O67" s="199">
        <f t="shared" si="0"/>
        <v>0</v>
      </c>
      <c r="P67" s="1"/>
      <c r="Q67" s="16"/>
      <c r="R67" s="16"/>
      <c r="S67" s="199">
        <f t="shared" si="1"/>
        <v>0</v>
      </c>
      <c r="T67" s="1"/>
      <c r="U67" s="16"/>
      <c r="V67" s="16"/>
      <c r="W67" s="16"/>
      <c r="X67" s="16"/>
      <c r="Y67" s="25"/>
      <c r="Z67" s="25"/>
    </row>
    <row r="68" spans="1:26" ht="14.25" customHeight="1">
      <c r="A68" s="210"/>
      <c r="B68" s="210"/>
      <c r="C68" s="201"/>
      <c r="D68" s="202"/>
      <c r="E68" s="201"/>
      <c r="F68" s="201"/>
      <c r="G68" s="200"/>
      <c r="H68" s="203"/>
      <c r="I68" s="203"/>
      <c r="J68" s="193"/>
      <c r="K68" s="209"/>
      <c r="L68" s="16"/>
      <c r="M68" s="199"/>
      <c r="N68" s="199"/>
      <c r="O68" s="199">
        <f t="shared" si="0"/>
        <v>0</v>
      </c>
      <c r="P68" s="1"/>
      <c r="Q68" s="16"/>
      <c r="R68" s="16"/>
      <c r="S68" s="199">
        <f t="shared" si="1"/>
        <v>0</v>
      </c>
      <c r="T68" s="1"/>
      <c r="U68" s="16"/>
      <c r="V68" s="16"/>
      <c r="W68" s="16"/>
      <c r="X68" s="16"/>
      <c r="Y68" s="25"/>
      <c r="Z68" s="25"/>
    </row>
    <row r="69" spans="1:26" ht="14.25" customHeight="1">
      <c r="A69" s="210"/>
      <c r="B69" s="210"/>
      <c r="C69" s="201"/>
      <c r="D69" s="202"/>
      <c r="E69" s="201"/>
      <c r="F69" s="201"/>
      <c r="G69" s="200"/>
      <c r="H69" s="203"/>
      <c r="I69" s="203"/>
      <c r="J69" s="193"/>
      <c r="K69" s="209"/>
      <c r="L69" s="16"/>
      <c r="M69" s="199"/>
      <c r="N69" s="199"/>
      <c r="O69" s="199">
        <f t="shared" si="0"/>
        <v>0</v>
      </c>
      <c r="P69" s="1"/>
      <c r="Q69" s="16"/>
      <c r="R69" s="16"/>
      <c r="S69" s="199">
        <f t="shared" si="1"/>
        <v>0</v>
      </c>
      <c r="T69" s="1"/>
      <c r="U69" s="16"/>
      <c r="V69" s="16"/>
      <c r="W69" s="16"/>
      <c r="X69" s="16"/>
      <c r="Y69" s="25"/>
      <c r="Z69" s="25"/>
    </row>
    <row r="70" spans="1:26" ht="14.25" customHeight="1">
      <c r="A70" s="210"/>
      <c r="B70" s="210"/>
      <c r="C70" s="201"/>
      <c r="D70" s="202"/>
      <c r="E70" s="201"/>
      <c r="F70" s="201"/>
      <c r="G70" s="200"/>
      <c r="H70" s="203"/>
      <c r="I70" s="203"/>
      <c r="J70" s="193"/>
      <c r="K70" s="209"/>
      <c r="L70" s="16"/>
      <c r="M70" s="199"/>
      <c r="N70" s="199"/>
      <c r="O70" s="199">
        <f t="shared" si="0"/>
        <v>0</v>
      </c>
      <c r="P70" s="1"/>
      <c r="Q70" s="16"/>
      <c r="R70" s="16"/>
      <c r="S70" s="199">
        <f t="shared" si="1"/>
        <v>0</v>
      </c>
      <c r="T70" s="1"/>
      <c r="U70" s="16"/>
      <c r="V70" s="16"/>
      <c r="W70" s="16"/>
      <c r="X70" s="16"/>
      <c r="Y70" s="25"/>
      <c r="Z70" s="25"/>
    </row>
    <row r="71" spans="1:26" ht="14.25" customHeight="1">
      <c r="A71" s="210"/>
      <c r="B71" s="210"/>
      <c r="C71" s="201"/>
      <c r="D71" s="202"/>
      <c r="E71" s="201"/>
      <c r="F71" s="201"/>
      <c r="G71" s="200"/>
      <c r="H71" s="203"/>
      <c r="I71" s="203"/>
      <c r="J71" s="193"/>
      <c r="K71" s="209"/>
      <c r="L71" s="16"/>
      <c r="M71" s="199"/>
      <c r="N71" s="199"/>
      <c r="O71" s="199">
        <f t="shared" si="0"/>
        <v>0</v>
      </c>
      <c r="P71" s="1"/>
      <c r="Q71" s="16"/>
      <c r="R71" s="16"/>
      <c r="S71" s="199">
        <f t="shared" si="1"/>
        <v>0</v>
      </c>
      <c r="T71" s="1"/>
      <c r="U71" s="16"/>
      <c r="V71" s="16"/>
      <c r="W71" s="16"/>
      <c r="X71" s="16"/>
      <c r="Y71" s="25"/>
      <c r="Z71" s="25"/>
    </row>
    <row r="72" spans="1:26" ht="14.25" customHeight="1">
      <c r="A72" s="210"/>
      <c r="B72" s="210"/>
      <c r="C72" s="201"/>
      <c r="D72" s="202"/>
      <c r="E72" s="201"/>
      <c r="F72" s="201"/>
      <c r="G72" s="200"/>
      <c r="H72" s="203"/>
      <c r="I72" s="201"/>
      <c r="J72" s="208"/>
      <c r="K72" s="209"/>
      <c r="L72" s="16"/>
      <c r="M72" s="199"/>
      <c r="N72" s="199"/>
      <c r="O72" s="199">
        <f t="shared" si="0"/>
        <v>0</v>
      </c>
      <c r="P72" s="1"/>
      <c r="Q72" s="16"/>
      <c r="R72" s="16"/>
      <c r="S72" s="199">
        <f t="shared" si="1"/>
        <v>0</v>
      </c>
      <c r="T72" s="1"/>
      <c r="U72" s="16"/>
      <c r="V72" s="16"/>
      <c r="W72" s="16"/>
      <c r="X72" s="16"/>
      <c r="Y72" s="25"/>
      <c r="Z72" s="25"/>
    </row>
    <row r="73" spans="1:26" ht="14.25" customHeight="1">
      <c r="A73" s="210"/>
      <c r="B73" s="210"/>
      <c r="C73" s="201"/>
      <c r="D73" s="202"/>
      <c r="E73" s="201"/>
      <c r="F73" s="201"/>
      <c r="G73" s="200"/>
      <c r="H73" s="203"/>
      <c r="I73" s="203"/>
      <c r="J73" s="193"/>
      <c r="K73" s="209"/>
      <c r="L73" s="16"/>
      <c r="M73" s="199"/>
      <c r="N73" s="199"/>
      <c r="O73" s="199">
        <f t="shared" si="0"/>
        <v>0</v>
      </c>
      <c r="P73" s="1"/>
      <c r="Q73" s="16"/>
      <c r="R73" s="16"/>
      <c r="S73" s="199">
        <f t="shared" si="1"/>
        <v>0</v>
      </c>
      <c r="T73" s="1"/>
      <c r="U73" s="16"/>
      <c r="V73" s="16"/>
      <c r="W73" s="16"/>
      <c r="X73" s="16"/>
      <c r="Y73" s="25"/>
      <c r="Z73" s="25"/>
    </row>
    <row r="74" spans="1:26" ht="14.25" customHeight="1">
      <c r="A74" s="210"/>
      <c r="B74" s="210"/>
      <c r="C74" s="201"/>
      <c r="D74" s="202"/>
      <c r="E74" s="201"/>
      <c r="F74" s="201"/>
      <c r="G74" s="200"/>
      <c r="H74" s="203"/>
      <c r="I74" s="203"/>
      <c r="J74" s="193"/>
      <c r="K74" s="209"/>
      <c r="L74" s="16"/>
      <c r="M74" s="199"/>
      <c r="N74" s="199"/>
      <c r="O74" s="199">
        <f t="shared" si="0"/>
        <v>0</v>
      </c>
      <c r="P74" s="1"/>
      <c r="Q74" s="16"/>
      <c r="R74" s="16"/>
      <c r="S74" s="199">
        <f t="shared" si="1"/>
        <v>0</v>
      </c>
      <c r="T74" s="1"/>
      <c r="U74" s="16"/>
      <c r="V74" s="16"/>
      <c r="W74" s="16"/>
      <c r="X74" s="16"/>
      <c r="Y74" s="25"/>
      <c r="Z74" s="25"/>
    </row>
    <row r="75" spans="1:26" ht="14.25" customHeight="1">
      <c r="A75" s="210"/>
      <c r="B75" s="210"/>
      <c r="C75" s="201"/>
      <c r="D75" s="202"/>
      <c r="E75" s="201"/>
      <c r="F75" s="201"/>
      <c r="G75" s="200"/>
      <c r="H75" s="203"/>
      <c r="I75" s="203"/>
      <c r="J75" s="193"/>
      <c r="K75" s="209"/>
      <c r="L75" s="16"/>
      <c r="M75" s="199"/>
      <c r="N75" s="199"/>
      <c r="O75" s="199">
        <f t="shared" si="0"/>
        <v>0</v>
      </c>
      <c r="P75" s="1"/>
      <c r="Q75" s="16"/>
      <c r="R75" s="16"/>
      <c r="S75" s="199">
        <f t="shared" si="1"/>
        <v>0</v>
      </c>
      <c r="T75" s="1"/>
      <c r="U75" s="16"/>
      <c r="V75" s="16"/>
      <c r="W75" s="16"/>
      <c r="X75" s="16"/>
      <c r="Y75" s="25"/>
      <c r="Z75" s="25"/>
    </row>
    <row r="76" spans="1:26" ht="14.25" customHeight="1">
      <c r="A76" s="210"/>
      <c r="B76" s="210"/>
      <c r="C76" s="201"/>
      <c r="D76" s="202"/>
      <c r="E76" s="201"/>
      <c r="F76" s="201"/>
      <c r="G76" s="200"/>
      <c r="H76" s="203"/>
      <c r="I76" s="203"/>
      <c r="J76" s="193"/>
      <c r="K76" s="209"/>
      <c r="L76" s="16"/>
      <c r="M76" s="199"/>
      <c r="N76" s="199"/>
      <c r="O76" s="199">
        <f t="shared" si="0"/>
        <v>0</v>
      </c>
      <c r="P76" s="1"/>
      <c r="Q76" s="16"/>
      <c r="R76" s="16"/>
      <c r="S76" s="199">
        <f t="shared" si="1"/>
        <v>0</v>
      </c>
      <c r="T76" s="1"/>
      <c r="U76" s="16"/>
      <c r="V76" s="16"/>
      <c r="W76" s="16"/>
      <c r="X76" s="16"/>
      <c r="Y76" s="25"/>
      <c r="Z76" s="25"/>
    </row>
    <row r="77" spans="1:26" ht="14.25" customHeight="1">
      <c r="A77" s="210"/>
      <c r="B77" s="210"/>
      <c r="C77" s="201"/>
      <c r="D77" s="202"/>
      <c r="E77" s="201"/>
      <c r="F77" s="201"/>
      <c r="G77" s="200"/>
      <c r="H77" s="203"/>
      <c r="I77" s="203"/>
      <c r="J77" s="193"/>
      <c r="K77" s="209"/>
      <c r="L77" s="16"/>
      <c r="M77" s="199"/>
      <c r="N77" s="199"/>
      <c r="O77" s="199">
        <f t="shared" si="0"/>
        <v>0</v>
      </c>
      <c r="P77" s="1"/>
      <c r="Q77" s="16"/>
      <c r="R77" s="16"/>
      <c r="S77" s="199">
        <f t="shared" si="1"/>
        <v>0</v>
      </c>
      <c r="T77" s="1"/>
      <c r="U77" s="16"/>
      <c r="V77" s="16"/>
      <c r="W77" s="16"/>
      <c r="X77" s="16"/>
      <c r="Y77" s="25"/>
      <c r="Z77" s="25"/>
    </row>
    <row r="78" spans="1:26" ht="14.25" customHeight="1">
      <c r="A78" s="210"/>
      <c r="B78" s="210"/>
      <c r="C78" s="201"/>
      <c r="D78" s="202"/>
      <c r="E78" s="201"/>
      <c r="F78" s="201"/>
      <c r="G78" s="200"/>
      <c r="H78" s="203"/>
      <c r="I78" s="203"/>
      <c r="J78" s="208"/>
      <c r="K78" s="209"/>
      <c r="L78" s="16"/>
      <c r="M78" s="199"/>
      <c r="N78" s="199"/>
      <c r="O78" s="199">
        <f t="shared" si="0"/>
        <v>0</v>
      </c>
      <c r="P78" s="1"/>
      <c r="Q78" s="16"/>
      <c r="R78" s="16"/>
      <c r="S78" s="199">
        <f t="shared" si="1"/>
        <v>0</v>
      </c>
      <c r="T78" s="1"/>
      <c r="U78" s="16"/>
      <c r="V78" s="16"/>
      <c r="W78" s="16"/>
      <c r="X78" s="16"/>
      <c r="Y78" s="25"/>
      <c r="Z78" s="25"/>
    </row>
    <row r="79" spans="1:26" ht="14.25" customHeight="1">
      <c r="A79" s="210"/>
      <c r="B79" s="210"/>
      <c r="C79" s="201"/>
      <c r="D79" s="202"/>
      <c r="E79" s="201"/>
      <c r="F79" s="201"/>
      <c r="G79" s="200"/>
      <c r="H79" s="203"/>
      <c r="I79" s="203"/>
      <c r="J79" s="193"/>
      <c r="K79" s="209"/>
      <c r="L79" s="16"/>
      <c r="M79" s="199"/>
      <c r="N79" s="199"/>
      <c r="O79" s="199">
        <f t="shared" si="0"/>
        <v>0</v>
      </c>
      <c r="P79" s="1"/>
      <c r="Q79" s="16"/>
      <c r="R79" s="16"/>
      <c r="S79" s="199">
        <f t="shared" si="1"/>
        <v>0</v>
      </c>
      <c r="T79" s="1"/>
      <c r="U79" s="16"/>
      <c r="V79" s="16"/>
      <c r="W79" s="16"/>
      <c r="X79" s="16"/>
      <c r="Y79" s="25"/>
      <c r="Z79" s="25"/>
    </row>
    <row r="80" spans="1:26" ht="14.25" customHeight="1">
      <c r="A80" s="210"/>
      <c r="B80" s="210"/>
      <c r="C80" s="201"/>
      <c r="D80" s="202"/>
      <c r="E80" s="201"/>
      <c r="F80" s="201"/>
      <c r="G80" s="200"/>
      <c r="H80" s="203"/>
      <c r="I80" s="203"/>
      <c r="J80" s="193"/>
      <c r="K80" s="209"/>
      <c r="L80" s="16"/>
      <c r="M80" s="199"/>
      <c r="N80" s="199"/>
      <c r="O80" s="199">
        <f t="shared" si="0"/>
        <v>0</v>
      </c>
      <c r="P80" s="1"/>
      <c r="Q80" s="16"/>
      <c r="R80" s="16"/>
      <c r="S80" s="199">
        <f t="shared" si="1"/>
        <v>0</v>
      </c>
      <c r="T80" s="1"/>
      <c r="U80" s="16"/>
      <c r="V80" s="16"/>
      <c r="W80" s="16"/>
      <c r="X80" s="16"/>
      <c r="Y80" s="25"/>
      <c r="Z80" s="25"/>
    </row>
    <row r="81" spans="1:26" ht="14.25" customHeight="1">
      <c r="A81" s="210"/>
      <c r="B81" s="210"/>
      <c r="C81" s="201"/>
      <c r="D81" s="202"/>
      <c r="E81" s="201"/>
      <c r="F81" s="201"/>
      <c r="G81" s="200"/>
      <c r="H81" s="203"/>
      <c r="I81" s="203"/>
      <c r="J81" s="193"/>
      <c r="K81" s="209"/>
      <c r="L81" s="16"/>
      <c r="M81" s="199"/>
      <c r="N81" s="199"/>
      <c r="O81" s="199">
        <f t="shared" si="0"/>
        <v>0</v>
      </c>
      <c r="P81" s="1"/>
      <c r="Q81" s="16"/>
      <c r="R81" s="16"/>
      <c r="S81" s="199">
        <f t="shared" si="1"/>
        <v>0</v>
      </c>
      <c r="T81" s="1"/>
      <c r="U81" s="16"/>
      <c r="V81" s="16"/>
      <c r="W81" s="16"/>
      <c r="X81" s="16"/>
      <c r="Y81" s="25"/>
      <c r="Z81" s="25"/>
    </row>
    <row r="82" spans="1:26" ht="14.25" customHeight="1">
      <c r="A82" s="210"/>
      <c r="B82" s="210"/>
      <c r="C82" s="201"/>
      <c r="D82" s="202"/>
      <c r="E82" s="201"/>
      <c r="F82" s="201"/>
      <c r="G82" s="200"/>
      <c r="H82" s="203"/>
      <c r="I82" s="203"/>
      <c r="J82" s="193"/>
      <c r="K82" s="209"/>
      <c r="L82" s="16"/>
      <c r="M82" s="199"/>
      <c r="N82" s="199"/>
      <c r="O82" s="199">
        <f t="shared" si="0"/>
        <v>0</v>
      </c>
      <c r="P82" s="1"/>
      <c r="Q82" s="16"/>
      <c r="R82" s="16"/>
      <c r="S82" s="199">
        <f t="shared" si="1"/>
        <v>0</v>
      </c>
      <c r="T82" s="1"/>
      <c r="U82" s="16"/>
      <c r="V82" s="16"/>
      <c r="W82" s="16"/>
      <c r="X82" s="16"/>
      <c r="Y82" s="25"/>
      <c r="Z82" s="25"/>
    </row>
    <row r="83" spans="1:26" ht="14.25" customHeight="1">
      <c r="A83" s="210"/>
      <c r="B83" s="210"/>
      <c r="C83" s="201"/>
      <c r="D83" s="202"/>
      <c r="E83" s="201"/>
      <c r="F83" s="201"/>
      <c r="G83" s="200"/>
      <c r="H83" s="203"/>
      <c r="I83" s="203"/>
      <c r="J83" s="193"/>
      <c r="K83" s="209"/>
      <c r="L83" s="16"/>
      <c r="M83" s="199"/>
      <c r="N83" s="199"/>
      <c r="O83" s="199">
        <f t="shared" si="0"/>
        <v>0</v>
      </c>
      <c r="P83" s="1"/>
      <c r="Q83" s="16"/>
      <c r="R83" s="16"/>
      <c r="S83" s="199">
        <f t="shared" si="1"/>
        <v>0</v>
      </c>
      <c r="T83" s="1"/>
      <c r="U83" s="16"/>
      <c r="V83" s="16"/>
      <c r="W83" s="16"/>
      <c r="X83" s="16"/>
      <c r="Y83" s="25"/>
      <c r="Z83" s="25"/>
    </row>
    <row r="84" spans="1:26" ht="14.25" customHeight="1">
      <c r="A84" s="210"/>
      <c r="B84" s="210"/>
      <c r="C84" s="201"/>
      <c r="D84" s="202"/>
      <c r="E84" s="201"/>
      <c r="F84" s="201"/>
      <c r="G84" s="200"/>
      <c r="H84" s="203"/>
      <c r="I84" s="203"/>
      <c r="J84" s="193"/>
      <c r="K84" s="209"/>
      <c r="L84" s="16"/>
      <c r="M84" s="199"/>
      <c r="N84" s="199"/>
      <c r="O84" s="199">
        <f t="shared" si="0"/>
        <v>0</v>
      </c>
      <c r="P84" s="1"/>
      <c r="Q84" s="16"/>
      <c r="R84" s="16"/>
      <c r="S84" s="199">
        <f t="shared" si="1"/>
        <v>0</v>
      </c>
      <c r="T84" s="1"/>
      <c r="U84" s="16"/>
      <c r="V84" s="16"/>
      <c r="W84" s="16"/>
      <c r="X84" s="16"/>
      <c r="Y84" s="25"/>
      <c r="Z84" s="25"/>
    </row>
    <row r="85" spans="1:26" ht="14.25" customHeight="1">
      <c r="A85" s="210"/>
      <c r="B85" s="210"/>
      <c r="C85" s="201"/>
      <c r="D85" s="202"/>
      <c r="E85" s="201"/>
      <c r="F85" s="201"/>
      <c r="G85" s="200"/>
      <c r="H85" s="203"/>
      <c r="I85" s="203"/>
      <c r="J85" s="193"/>
      <c r="K85" s="209"/>
      <c r="L85" s="16"/>
      <c r="M85" s="199"/>
      <c r="N85" s="199"/>
      <c r="O85" s="199">
        <f t="shared" si="0"/>
        <v>0</v>
      </c>
      <c r="P85" s="1"/>
      <c r="Q85" s="16"/>
      <c r="R85" s="16"/>
      <c r="S85" s="199">
        <f t="shared" si="1"/>
        <v>0</v>
      </c>
      <c r="T85" s="1"/>
      <c r="U85" s="16"/>
      <c r="V85" s="16"/>
      <c r="W85" s="16"/>
      <c r="X85" s="16"/>
      <c r="Y85" s="25"/>
      <c r="Z85" s="25"/>
    </row>
    <row r="86" spans="1:26" ht="14.25" customHeight="1">
      <c r="A86" s="210"/>
      <c r="B86" s="210"/>
      <c r="C86" s="201"/>
      <c r="D86" s="202"/>
      <c r="E86" s="201"/>
      <c r="F86" s="201"/>
      <c r="G86" s="200"/>
      <c r="H86" s="203"/>
      <c r="I86" s="203"/>
      <c r="J86" s="193"/>
      <c r="K86" s="209"/>
      <c r="L86" s="16"/>
      <c r="M86" s="199"/>
      <c r="N86" s="199"/>
      <c r="O86" s="199">
        <f t="shared" si="0"/>
        <v>0</v>
      </c>
      <c r="P86" s="1"/>
      <c r="Q86" s="16"/>
      <c r="R86" s="16"/>
      <c r="S86" s="199">
        <f t="shared" si="1"/>
        <v>0</v>
      </c>
      <c r="T86" s="1"/>
      <c r="U86" s="16"/>
      <c r="V86" s="16"/>
      <c r="W86" s="16"/>
      <c r="X86" s="16"/>
      <c r="Y86" s="25"/>
      <c r="Z86" s="25"/>
    </row>
    <row r="87" spans="1:26" ht="14.25" customHeight="1">
      <c r="A87" s="210"/>
      <c r="B87" s="210"/>
      <c r="C87" s="201"/>
      <c r="D87" s="202"/>
      <c r="E87" s="201"/>
      <c r="F87" s="201"/>
      <c r="G87" s="200"/>
      <c r="H87" s="203"/>
      <c r="I87" s="203"/>
      <c r="J87" s="193"/>
      <c r="K87" s="209"/>
      <c r="L87" s="16"/>
      <c r="M87" s="199"/>
      <c r="N87" s="199"/>
      <c r="O87" s="199">
        <f t="shared" si="0"/>
        <v>0</v>
      </c>
      <c r="P87" s="1"/>
      <c r="Q87" s="16"/>
      <c r="R87" s="16"/>
      <c r="S87" s="199">
        <f t="shared" si="1"/>
        <v>0</v>
      </c>
      <c r="T87" s="1"/>
      <c r="U87" s="16"/>
      <c r="V87" s="16"/>
      <c r="W87" s="16"/>
      <c r="X87" s="16"/>
      <c r="Y87" s="25"/>
      <c r="Z87" s="25"/>
    </row>
    <row r="88" spans="1:26" ht="14.25" customHeight="1">
      <c r="A88" s="210"/>
      <c r="B88" s="210"/>
      <c r="C88" s="201"/>
      <c r="D88" s="202"/>
      <c r="E88" s="201"/>
      <c r="F88" s="201"/>
      <c r="G88" s="200"/>
      <c r="H88" s="203"/>
      <c r="I88" s="203"/>
      <c r="J88" s="193"/>
      <c r="K88" s="209"/>
      <c r="L88" s="16"/>
      <c r="M88" s="199"/>
      <c r="N88" s="199"/>
      <c r="O88" s="199">
        <f t="shared" si="0"/>
        <v>0</v>
      </c>
      <c r="P88" s="1"/>
      <c r="Q88" s="16"/>
      <c r="R88" s="16"/>
      <c r="S88" s="199">
        <f t="shared" si="1"/>
        <v>0</v>
      </c>
      <c r="T88" s="1"/>
      <c r="U88" s="16"/>
      <c r="V88" s="16"/>
      <c r="W88" s="16"/>
      <c r="X88" s="16"/>
      <c r="Y88" s="25"/>
      <c r="Z88" s="25"/>
    </row>
    <row r="89" spans="1:26" ht="14.25" customHeight="1">
      <c r="A89" s="210"/>
      <c r="B89" s="210"/>
      <c r="C89" s="201"/>
      <c r="D89" s="202"/>
      <c r="E89" s="201"/>
      <c r="F89" s="201"/>
      <c r="G89" s="200"/>
      <c r="H89" s="203"/>
      <c r="I89" s="203"/>
      <c r="J89" s="193"/>
      <c r="K89" s="209"/>
      <c r="L89" s="16"/>
      <c r="M89" s="199"/>
      <c r="N89" s="199"/>
      <c r="O89" s="199">
        <f t="shared" si="0"/>
        <v>0</v>
      </c>
      <c r="P89" s="1"/>
      <c r="Q89" s="16"/>
      <c r="R89" s="16"/>
      <c r="S89" s="199">
        <f t="shared" si="1"/>
        <v>0</v>
      </c>
      <c r="T89" s="1"/>
      <c r="U89" s="16"/>
      <c r="V89" s="16"/>
      <c r="W89" s="16"/>
      <c r="X89" s="16"/>
    </row>
    <row r="90" spans="1:26" ht="14.25" customHeight="1">
      <c r="A90" s="210"/>
      <c r="B90" s="210"/>
      <c r="C90" s="201"/>
      <c r="D90" s="202"/>
      <c r="E90" s="201"/>
      <c r="F90" s="201"/>
      <c r="G90" s="200"/>
      <c r="H90" s="203"/>
      <c r="I90" s="203"/>
      <c r="J90" s="193"/>
      <c r="K90" s="203"/>
      <c r="L90" s="16"/>
      <c r="M90" s="199"/>
      <c r="N90" s="199"/>
      <c r="O90" s="199">
        <f t="shared" si="0"/>
        <v>0</v>
      </c>
      <c r="P90" s="1"/>
      <c r="Q90" s="16"/>
      <c r="R90" s="16"/>
      <c r="S90" s="199">
        <f t="shared" si="1"/>
        <v>0</v>
      </c>
      <c r="T90" s="1"/>
      <c r="U90" s="16"/>
      <c r="V90" s="16"/>
      <c r="W90" s="16"/>
      <c r="X90" s="16"/>
      <c r="Y90" s="25"/>
      <c r="Z90" s="25"/>
    </row>
    <row r="91" spans="1:26" ht="14.25" customHeight="1">
      <c r="A91" s="210"/>
      <c r="B91" s="210"/>
      <c r="C91" s="201"/>
      <c r="D91" s="202"/>
      <c r="E91" s="201"/>
      <c r="F91" s="201"/>
      <c r="G91" s="200"/>
      <c r="H91" s="203"/>
      <c r="I91" s="203"/>
      <c r="J91" s="208"/>
      <c r="K91" s="203"/>
      <c r="L91" s="16"/>
      <c r="M91" s="199"/>
      <c r="N91" s="199"/>
      <c r="O91" s="199">
        <f t="shared" si="0"/>
        <v>0</v>
      </c>
      <c r="P91" s="1"/>
      <c r="Q91" s="16"/>
      <c r="R91" s="16"/>
      <c r="S91" s="199">
        <f t="shared" si="1"/>
        <v>0</v>
      </c>
      <c r="T91" s="1"/>
      <c r="U91" s="16"/>
      <c r="V91" s="16"/>
      <c r="W91" s="16"/>
      <c r="X91" s="16"/>
      <c r="Y91" s="25"/>
      <c r="Z91" s="25"/>
    </row>
    <row r="92" spans="1:26" ht="14.25" customHeight="1">
      <c r="A92" s="210"/>
      <c r="B92" s="210"/>
      <c r="C92" s="201"/>
      <c r="D92" s="202"/>
      <c r="E92" s="201"/>
      <c r="F92" s="201"/>
      <c r="G92" s="200"/>
      <c r="H92" s="203"/>
      <c r="I92" s="201"/>
      <c r="J92" s="193"/>
      <c r="K92" s="203"/>
      <c r="L92" s="16"/>
      <c r="M92" s="199"/>
      <c r="N92" s="199"/>
      <c r="O92" s="199">
        <f t="shared" si="0"/>
        <v>0</v>
      </c>
      <c r="P92" s="1"/>
      <c r="Q92" s="16"/>
      <c r="R92" s="16"/>
      <c r="S92" s="199">
        <f t="shared" si="1"/>
        <v>0</v>
      </c>
      <c r="T92" s="1"/>
      <c r="U92" s="16"/>
      <c r="V92" s="16"/>
      <c r="W92" s="16"/>
      <c r="X92" s="16"/>
      <c r="Y92" s="25"/>
      <c r="Z92" s="25"/>
    </row>
    <row r="93" spans="1:26" ht="14.25" customHeight="1">
      <c r="A93" s="210"/>
      <c r="B93" s="210"/>
      <c r="C93" s="201"/>
      <c r="D93" s="202"/>
      <c r="E93" s="201"/>
      <c r="F93" s="201"/>
      <c r="G93" s="200"/>
      <c r="H93" s="203"/>
      <c r="I93" s="201"/>
      <c r="J93" s="193"/>
      <c r="K93" s="207"/>
      <c r="L93" s="16"/>
      <c r="M93" s="199"/>
      <c r="N93" s="199"/>
      <c r="O93" s="199">
        <f t="shared" si="0"/>
        <v>0</v>
      </c>
      <c r="P93" s="1"/>
      <c r="Q93" s="16"/>
      <c r="R93" s="16"/>
      <c r="S93" s="199">
        <f t="shared" si="1"/>
        <v>0</v>
      </c>
      <c r="T93" s="1"/>
      <c r="U93" s="16"/>
      <c r="V93" s="16"/>
      <c r="W93" s="16"/>
      <c r="X93" s="16"/>
      <c r="Y93" s="25"/>
      <c r="Z93" s="25"/>
    </row>
    <row r="94" spans="1:26" ht="14.25" customHeight="1">
      <c r="A94" s="210"/>
      <c r="B94" s="210"/>
      <c r="C94" s="201"/>
      <c r="D94" s="202"/>
      <c r="E94" s="201"/>
      <c r="F94" s="201"/>
      <c r="G94" s="200"/>
      <c r="H94" s="203"/>
      <c r="I94" s="201"/>
      <c r="J94" s="193"/>
      <c r="K94" s="207"/>
      <c r="L94" s="16"/>
      <c r="M94" s="199"/>
      <c r="N94" s="199"/>
      <c r="O94" s="199">
        <f t="shared" si="0"/>
        <v>0</v>
      </c>
      <c r="P94" s="1"/>
      <c r="Q94" s="16"/>
      <c r="R94" s="16"/>
      <c r="S94" s="199">
        <f t="shared" si="1"/>
        <v>0</v>
      </c>
      <c r="T94" s="1"/>
      <c r="U94" s="16"/>
      <c r="V94" s="16"/>
      <c r="W94" s="16"/>
      <c r="X94" s="16"/>
      <c r="Y94" s="25"/>
      <c r="Z94" s="25"/>
    </row>
    <row r="95" spans="1:26" ht="14.25" customHeight="1">
      <c r="A95" s="210"/>
      <c r="B95" s="210"/>
      <c r="C95" s="201"/>
      <c r="D95" s="202"/>
      <c r="E95" s="201"/>
      <c r="F95" s="201"/>
      <c r="G95" s="200"/>
      <c r="H95" s="203"/>
      <c r="I95" s="201"/>
      <c r="J95" s="193"/>
      <c r="K95" s="207"/>
      <c r="L95" s="16"/>
      <c r="M95" s="199"/>
      <c r="N95" s="199"/>
      <c r="O95" s="199">
        <f t="shared" si="0"/>
        <v>0</v>
      </c>
      <c r="P95" s="1"/>
      <c r="Q95" s="16"/>
      <c r="R95" s="16"/>
      <c r="S95" s="199">
        <f t="shared" si="1"/>
        <v>0</v>
      </c>
      <c r="T95" s="1"/>
      <c r="U95" s="16"/>
      <c r="V95" s="16"/>
      <c r="W95" s="16"/>
      <c r="X95" s="16"/>
      <c r="Y95" s="25"/>
      <c r="Z95" s="25"/>
    </row>
    <row r="96" spans="1:26" ht="14.25" customHeight="1">
      <c r="A96" s="210"/>
      <c r="B96" s="210"/>
      <c r="C96" s="201"/>
      <c r="D96" s="202"/>
      <c r="E96" s="201"/>
      <c r="F96" s="201"/>
      <c r="G96" s="200"/>
      <c r="H96" s="203"/>
      <c r="I96" s="201"/>
      <c r="J96" s="193"/>
      <c r="K96" s="207"/>
      <c r="L96" s="16"/>
      <c r="M96" s="199"/>
      <c r="N96" s="199"/>
      <c r="O96" s="199">
        <f t="shared" si="0"/>
        <v>0</v>
      </c>
      <c r="P96" s="1"/>
      <c r="Q96" s="16"/>
      <c r="R96" s="16"/>
      <c r="S96" s="199">
        <f t="shared" si="1"/>
        <v>0</v>
      </c>
      <c r="T96" s="1"/>
      <c r="U96" s="16"/>
      <c r="V96" s="16"/>
      <c r="W96" s="16"/>
      <c r="X96" s="16"/>
      <c r="Y96" s="25"/>
      <c r="Z96" s="25"/>
    </row>
    <row r="97" spans="1:26" ht="14.25" customHeight="1">
      <c r="A97" s="210"/>
      <c r="B97" s="210"/>
      <c r="C97" s="201"/>
      <c r="D97" s="202"/>
      <c r="E97" s="201"/>
      <c r="F97" s="201"/>
      <c r="G97" s="200"/>
      <c r="H97" s="203"/>
      <c r="I97" s="201"/>
      <c r="J97" s="193"/>
      <c r="K97" s="207"/>
      <c r="L97" s="16"/>
      <c r="M97" s="199"/>
      <c r="N97" s="199"/>
      <c r="O97" s="199">
        <f t="shared" si="0"/>
        <v>0</v>
      </c>
      <c r="P97" s="1"/>
      <c r="Q97" s="16"/>
      <c r="R97" s="16"/>
      <c r="S97" s="199">
        <f t="shared" si="1"/>
        <v>0</v>
      </c>
      <c r="T97" s="1"/>
      <c r="U97" s="16"/>
      <c r="V97" s="16"/>
      <c r="W97" s="16"/>
      <c r="X97" s="16"/>
      <c r="Y97" s="25"/>
      <c r="Z97" s="25"/>
    </row>
    <row r="98" spans="1:26" ht="14.25" customHeight="1">
      <c r="A98" s="210"/>
      <c r="B98" s="210"/>
      <c r="C98" s="201"/>
      <c r="D98" s="202"/>
      <c r="E98" s="201"/>
      <c r="F98" s="201"/>
      <c r="G98" s="200"/>
      <c r="H98" s="203"/>
      <c r="I98" s="201"/>
      <c r="J98" s="193"/>
      <c r="K98" s="207"/>
      <c r="L98" s="16"/>
      <c r="M98" s="199"/>
      <c r="N98" s="199"/>
      <c r="O98" s="199">
        <f t="shared" si="0"/>
        <v>0</v>
      </c>
      <c r="P98" s="1"/>
      <c r="Q98" s="16"/>
      <c r="R98" s="16"/>
      <c r="S98" s="199">
        <f t="shared" si="1"/>
        <v>0</v>
      </c>
      <c r="T98" s="1"/>
      <c r="U98" s="16"/>
      <c r="V98" s="16"/>
      <c r="W98" s="16"/>
      <c r="X98" s="16"/>
      <c r="Y98" s="25"/>
      <c r="Z98" s="25"/>
    </row>
    <row r="99" spans="1:26" ht="14.25" customHeight="1">
      <c r="A99" s="210"/>
      <c r="B99" s="210"/>
      <c r="C99" s="201"/>
      <c r="D99" s="202"/>
      <c r="E99" s="201"/>
      <c r="F99" s="201"/>
      <c r="G99" s="200"/>
      <c r="H99" s="203"/>
      <c r="I99" s="201"/>
      <c r="J99" s="193"/>
      <c r="K99" s="207"/>
      <c r="L99" s="16"/>
      <c r="M99" s="199"/>
      <c r="N99" s="199"/>
      <c r="O99" s="199">
        <f t="shared" si="0"/>
        <v>0</v>
      </c>
      <c r="P99" s="1"/>
      <c r="Q99" s="16"/>
      <c r="R99" s="16"/>
      <c r="S99" s="199">
        <f t="shared" si="1"/>
        <v>0</v>
      </c>
      <c r="T99" s="1"/>
      <c r="U99" s="16"/>
      <c r="V99" s="16"/>
      <c r="W99" s="16"/>
      <c r="X99" s="16"/>
      <c r="Y99" s="25"/>
      <c r="Z99" s="25"/>
    </row>
    <row r="100" spans="1:26" ht="14.25" customHeight="1">
      <c r="A100" s="210"/>
      <c r="B100" s="210"/>
      <c r="C100" s="201"/>
      <c r="D100" s="202"/>
      <c r="E100" s="201"/>
      <c r="F100" s="201"/>
      <c r="G100" s="200"/>
      <c r="H100" s="203"/>
      <c r="I100" s="201"/>
      <c r="J100" s="193"/>
      <c r="K100" s="207"/>
      <c r="L100" s="16"/>
      <c r="M100" s="199"/>
      <c r="N100" s="199"/>
      <c r="O100" s="199">
        <f t="shared" si="0"/>
        <v>0</v>
      </c>
      <c r="P100" s="1"/>
      <c r="Q100" s="16"/>
      <c r="R100" s="16"/>
      <c r="S100" s="199">
        <f t="shared" si="1"/>
        <v>0</v>
      </c>
      <c r="T100" s="1"/>
      <c r="U100" s="16"/>
      <c r="V100" s="16"/>
      <c r="W100" s="16"/>
      <c r="X100" s="16"/>
      <c r="Y100" s="25"/>
      <c r="Z100" s="25"/>
    </row>
    <row r="101" spans="1:26" ht="14.25" customHeight="1">
      <c r="A101" s="210"/>
      <c r="B101" s="210"/>
      <c r="C101" s="201"/>
      <c r="D101" s="202"/>
      <c r="E101" s="201"/>
      <c r="F101" s="201"/>
      <c r="G101" s="200"/>
      <c r="H101" s="203"/>
      <c r="I101" s="201"/>
      <c r="J101" s="193"/>
      <c r="K101" s="207"/>
      <c r="L101" s="16"/>
      <c r="M101" s="199"/>
      <c r="N101" s="199"/>
      <c r="O101" s="199">
        <f t="shared" si="0"/>
        <v>0</v>
      </c>
      <c r="P101" s="1"/>
      <c r="Q101" s="16"/>
      <c r="R101" s="16"/>
      <c r="S101" s="199">
        <f t="shared" si="1"/>
        <v>0</v>
      </c>
      <c r="T101" s="1"/>
      <c r="U101" s="16"/>
      <c r="V101" s="16"/>
      <c r="W101" s="16"/>
      <c r="X101" s="16"/>
      <c r="Y101" s="25"/>
      <c r="Z101" s="25"/>
    </row>
    <row r="102" spans="1:26" ht="14.25" customHeight="1">
      <c r="A102" s="210"/>
      <c r="B102" s="210"/>
      <c r="C102" s="201"/>
      <c r="D102" s="202"/>
      <c r="E102" s="201"/>
      <c r="F102" s="201"/>
      <c r="G102" s="200"/>
      <c r="H102" s="203"/>
      <c r="I102" s="201"/>
      <c r="J102" s="193"/>
      <c r="K102" s="207"/>
      <c r="L102" s="16"/>
      <c r="M102" s="199"/>
      <c r="N102" s="199"/>
      <c r="O102" s="199">
        <f t="shared" si="0"/>
        <v>0</v>
      </c>
      <c r="P102" s="1"/>
      <c r="Q102" s="16"/>
      <c r="R102" s="16"/>
      <c r="S102" s="199">
        <f t="shared" si="1"/>
        <v>0</v>
      </c>
      <c r="T102" s="1"/>
      <c r="U102" s="16"/>
      <c r="V102" s="16"/>
      <c r="W102" s="16"/>
      <c r="X102" s="16"/>
      <c r="Y102" s="25"/>
      <c r="Z102" s="25"/>
    </row>
    <row r="103" spans="1:26" ht="14.25" customHeight="1">
      <c r="A103" s="210"/>
      <c r="B103" s="210"/>
      <c r="C103" s="201"/>
      <c r="D103" s="202"/>
      <c r="E103" s="201"/>
      <c r="F103" s="201"/>
      <c r="G103" s="200"/>
      <c r="H103" s="203"/>
      <c r="I103" s="201"/>
      <c r="J103" s="193"/>
      <c r="K103" s="207"/>
      <c r="L103" s="16"/>
      <c r="M103" s="199"/>
      <c r="N103" s="199"/>
      <c r="O103" s="199">
        <f t="shared" si="0"/>
        <v>0</v>
      </c>
      <c r="P103" s="1"/>
      <c r="Q103" s="16"/>
      <c r="R103" s="16"/>
      <c r="S103" s="199">
        <f t="shared" si="1"/>
        <v>0</v>
      </c>
      <c r="T103" s="1"/>
      <c r="U103" s="16"/>
      <c r="V103" s="16"/>
      <c r="W103" s="16"/>
      <c r="X103" s="16"/>
      <c r="Y103" s="25"/>
      <c r="Z103" s="25"/>
    </row>
    <row r="104" spans="1:26" ht="14.25" customHeight="1">
      <c r="A104" s="210"/>
      <c r="B104" s="210"/>
      <c r="C104" s="201"/>
      <c r="D104" s="202"/>
      <c r="E104" s="201"/>
      <c r="F104" s="201"/>
      <c r="G104" s="200"/>
      <c r="H104" s="203"/>
      <c r="I104" s="201"/>
      <c r="J104" s="193"/>
      <c r="K104" s="207"/>
      <c r="L104" s="16"/>
      <c r="M104" s="199"/>
      <c r="N104" s="199"/>
      <c r="O104" s="199">
        <f t="shared" si="0"/>
        <v>0</v>
      </c>
      <c r="P104" s="1"/>
      <c r="Q104" s="16"/>
      <c r="R104" s="16"/>
      <c r="S104" s="199">
        <f t="shared" si="1"/>
        <v>0</v>
      </c>
      <c r="T104" s="1"/>
      <c r="U104" s="16"/>
      <c r="V104" s="16"/>
      <c r="W104" s="16"/>
      <c r="X104" s="16"/>
      <c r="Y104" s="25"/>
      <c r="Z104" s="25"/>
    </row>
    <row r="105" spans="1:26" ht="14.25" customHeight="1">
      <c r="A105" s="210"/>
      <c r="B105" s="210"/>
      <c r="C105" s="201"/>
      <c r="D105" s="202"/>
      <c r="E105" s="201"/>
      <c r="F105" s="201"/>
      <c r="G105" s="200"/>
      <c r="H105" s="203"/>
      <c r="I105" s="201"/>
      <c r="J105" s="193"/>
      <c r="K105" s="207"/>
      <c r="L105" s="16"/>
      <c r="M105" s="199"/>
      <c r="N105" s="199"/>
      <c r="O105" s="199">
        <f t="shared" si="0"/>
        <v>0</v>
      </c>
      <c r="P105" s="1"/>
      <c r="Q105" s="16"/>
      <c r="R105" s="16"/>
      <c r="S105" s="199">
        <f t="shared" si="1"/>
        <v>0</v>
      </c>
      <c r="T105" s="1"/>
      <c r="U105" s="16"/>
      <c r="V105" s="16"/>
      <c r="W105" s="16"/>
      <c r="X105" s="16"/>
      <c r="Y105" s="25"/>
      <c r="Z105" s="25"/>
    </row>
    <row r="106" spans="1:26" ht="14.25" customHeight="1">
      <c r="A106" s="210"/>
      <c r="B106" s="210"/>
      <c r="C106" s="201"/>
      <c r="D106" s="202"/>
      <c r="E106" s="201"/>
      <c r="F106" s="201"/>
      <c r="G106" s="200"/>
      <c r="H106" s="203"/>
      <c r="I106" s="201"/>
      <c r="J106" s="193"/>
      <c r="K106" s="207"/>
      <c r="L106" s="16"/>
      <c r="M106" s="199"/>
      <c r="N106" s="199"/>
      <c r="O106" s="199">
        <f t="shared" si="0"/>
        <v>0</v>
      </c>
      <c r="P106" s="1"/>
      <c r="Q106" s="16"/>
      <c r="R106" s="16"/>
      <c r="S106" s="199">
        <f t="shared" si="1"/>
        <v>0</v>
      </c>
      <c r="T106" s="1"/>
      <c r="U106" s="16"/>
      <c r="V106" s="16"/>
      <c r="W106" s="16"/>
      <c r="X106" s="16"/>
      <c r="Y106" s="25"/>
      <c r="Z106" s="25"/>
    </row>
    <row r="107" spans="1:26" ht="14.25" customHeight="1">
      <c r="A107" s="210"/>
      <c r="B107" s="210"/>
      <c r="C107" s="201"/>
      <c r="D107" s="202"/>
      <c r="E107" s="201"/>
      <c r="F107" s="201"/>
      <c r="G107" s="200"/>
      <c r="H107" s="203"/>
      <c r="I107" s="201"/>
      <c r="J107" s="193"/>
      <c r="K107" s="207"/>
      <c r="L107" s="16"/>
      <c r="M107" s="199"/>
      <c r="N107" s="199"/>
      <c r="O107" s="199">
        <f t="shared" si="0"/>
        <v>0</v>
      </c>
      <c r="P107" s="1"/>
      <c r="Q107" s="16"/>
      <c r="R107" s="16"/>
      <c r="S107" s="199">
        <f t="shared" si="1"/>
        <v>0</v>
      </c>
      <c r="T107" s="1"/>
      <c r="U107" s="16"/>
      <c r="V107" s="16"/>
      <c r="W107" s="16"/>
      <c r="X107" s="16"/>
      <c r="Y107" s="25"/>
      <c r="Z107" s="25"/>
    </row>
    <row r="108" spans="1:26" ht="14.25" customHeight="1">
      <c r="A108" s="210"/>
      <c r="B108" s="210"/>
      <c r="C108" s="201"/>
      <c r="D108" s="202"/>
      <c r="E108" s="201"/>
      <c r="F108" s="201"/>
      <c r="G108" s="200"/>
      <c r="H108" s="203"/>
      <c r="I108" s="201"/>
      <c r="J108" s="193"/>
      <c r="K108" s="207"/>
      <c r="L108" s="16"/>
      <c r="M108" s="199"/>
      <c r="N108" s="199"/>
      <c r="O108" s="199">
        <f t="shared" si="0"/>
        <v>0</v>
      </c>
      <c r="P108" s="1"/>
      <c r="Q108" s="16"/>
      <c r="R108" s="16"/>
      <c r="S108" s="199">
        <f t="shared" si="1"/>
        <v>0</v>
      </c>
      <c r="T108" s="1"/>
      <c r="U108" s="16"/>
      <c r="V108" s="16"/>
      <c r="W108" s="16"/>
      <c r="X108" s="16"/>
      <c r="Y108" s="25"/>
      <c r="Z108" s="25"/>
    </row>
    <row r="109" spans="1:26" ht="14.25" customHeight="1">
      <c r="A109" s="210"/>
      <c r="B109" s="210"/>
      <c r="C109" s="201"/>
      <c r="D109" s="202"/>
      <c r="E109" s="201"/>
      <c r="F109" s="201"/>
      <c r="G109" s="200"/>
      <c r="H109" s="203"/>
      <c r="I109" s="201"/>
      <c r="J109" s="193"/>
      <c r="K109" s="209"/>
      <c r="L109" s="16"/>
      <c r="M109" s="199"/>
      <c r="N109" s="199"/>
      <c r="O109" s="199">
        <f t="shared" si="0"/>
        <v>0</v>
      </c>
      <c r="P109" s="1"/>
      <c r="Q109" s="16"/>
      <c r="R109" s="16"/>
      <c r="S109" s="199">
        <f t="shared" si="1"/>
        <v>0</v>
      </c>
      <c r="T109" s="1"/>
      <c r="U109" s="16"/>
      <c r="V109" s="16"/>
      <c r="W109" s="16"/>
      <c r="X109" s="16"/>
      <c r="Y109" s="25"/>
      <c r="Z109" s="25"/>
    </row>
    <row r="110" spans="1:26" ht="14.25" customHeight="1">
      <c r="A110" s="210"/>
      <c r="B110" s="210"/>
      <c r="C110" s="201"/>
      <c r="D110" s="202"/>
      <c r="E110" s="201"/>
      <c r="F110" s="201"/>
      <c r="G110" s="200"/>
      <c r="H110" s="203"/>
      <c r="I110" s="201"/>
      <c r="J110" s="208"/>
      <c r="K110" s="209"/>
      <c r="L110" s="16"/>
      <c r="M110" s="199"/>
      <c r="N110" s="199"/>
      <c r="O110" s="211"/>
      <c r="P110" s="1"/>
      <c r="Q110" s="16"/>
      <c r="R110" s="16"/>
      <c r="S110" s="16"/>
      <c r="T110" s="1"/>
      <c r="U110" s="16"/>
      <c r="V110" s="16"/>
      <c r="W110" s="16"/>
      <c r="X110" s="16"/>
      <c r="Y110" s="25"/>
      <c r="Z110" s="25"/>
    </row>
    <row r="111" spans="1:26" ht="14.25" customHeight="1">
      <c r="A111" s="210"/>
      <c r="B111" s="210"/>
      <c r="C111" s="201"/>
      <c r="D111" s="202"/>
      <c r="E111" s="201"/>
      <c r="F111" s="201"/>
      <c r="G111" s="200"/>
      <c r="H111" s="203"/>
      <c r="I111" s="203"/>
      <c r="J111" s="193"/>
      <c r="K111" s="207"/>
      <c r="L111" s="16"/>
      <c r="M111" s="199"/>
      <c r="N111" s="199"/>
      <c r="O111" s="211"/>
      <c r="P111" s="1"/>
      <c r="Q111" s="16"/>
      <c r="R111" s="16"/>
      <c r="S111" s="16"/>
      <c r="T111" s="1"/>
      <c r="U111" s="16"/>
      <c r="V111" s="16"/>
      <c r="W111" s="16"/>
      <c r="X111" s="16"/>
      <c r="Y111" s="25"/>
      <c r="Z111" s="25"/>
    </row>
    <row r="112" spans="1:26" ht="14.25" customHeight="1">
      <c r="A112" s="210"/>
      <c r="B112" s="210"/>
      <c r="C112" s="201"/>
      <c r="D112" s="202"/>
      <c r="E112" s="201"/>
      <c r="F112" s="201"/>
      <c r="G112" s="200"/>
      <c r="H112" s="203"/>
      <c r="I112" s="203"/>
      <c r="J112" s="193"/>
      <c r="K112" s="207"/>
      <c r="L112" s="16"/>
      <c r="M112" s="199"/>
      <c r="N112" s="199"/>
      <c r="O112" s="211"/>
      <c r="P112" s="1"/>
      <c r="Q112" s="16"/>
      <c r="R112" s="16"/>
      <c r="S112" s="16"/>
      <c r="T112" s="1"/>
      <c r="U112" s="16"/>
      <c r="V112" s="16"/>
      <c r="W112" s="16"/>
      <c r="X112" s="16"/>
      <c r="Y112" s="25"/>
      <c r="Z112" s="25"/>
    </row>
    <row r="113" spans="1:26" ht="14.25" customHeight="1">
      <c r="A113" s="210"/>
      <c r="B113" s="210"/>
      <c r="C113" s="201"/>
      <c r="D113" s="202"/>
      <c r="E113" s="201"/>
      <c r="F113" s="201"/>
      <c r="G113" s="200"/>
      <c r="H113" s="203"/>
      <c r="I113" s="203"/>
      <c r="J113" s="193"/>
      <c r="K113" s="207"/>
      <c r="L113" s="16"/>
      <c r="M113" s="199"/>
      <c r="N113" s="199"/>
      <c r="O113" s="211"/>
      <c r="P113" s="1"/>
      <c r="Q113" s="16"/>
      <c r="R113" s="16"/>
      <c r="S113" s="16"/>
      <c r="T113" s="1"/>
      <c r="U113" s="16"/>
      <c r="V113" s="16"/>
      <c r="W113" s="16"/>
      <c r="X113" s="16"/>
      <c r="Y113" s="25"/>
      <c r="Z113" s="25"/>
    </row>
    <row r="114" spans="1:26" ht="14.25" customHeight="1">
      <c r="A114" s="210"/>
      <c r="B114" s="210"/>
      <c r="C114" s="201"/>
      <c r="D114" s="202"/>
      <c r="E114" s="201"/>
      <c r="F114" s="201"/>
      <c r="G114" s="200"/>
      <c r="H114" s="203"/>
      <c r="I114" s="203"/>
      <c r="J114" s="193"/>
      <c r="K114" s="207"/>
      <c r="L114" s="16"/>
      <c r="M114" s="199"/>
      <c r="N114" s="199"/>
      <c r="O114" s="211"/>
      <c r="P114" s="1"/>
      <c r="Q114" s="16"/>
      <c r="R114" s="16"/>
      <c r="S114" s="16"/>
      <c r="T114" s="1"/>
      <c r="U114" s="16"/>
      <c r="V114" s="16"/>
      <c r="W114" s="16"/>
      <c r="X114" s="16"/>
      <c r="Y114" s="25"/>
      <c r="Z114" s="25"/>
    </row>
    <row r="115" spans="1:26" ht="14.25" customHeight="1">
      <c r="A115" s="210"/>
      <c r="B115" s="210"/>
      <c r="C115" s="201"/>
      <c r="D115" s="202"/>
      <c r="E115" s="201"/>
      <c r="F115" s="201"/>
      <c r="G115" s="200"/>
      <c r="H115" s="203"/>
      <c r="I115" s="201"/>
      <c r="J115" s="208"/>
      <c r="K115" s="207"/>
      <c r="L115" s="16"/>
      <c r="M115" s="199"/>
      <c r="N115" s="199"/>
      <c r="O115" s="211"/>
      <c r="P115" s="1"/>
      <c r="Q115" s="16"/>
      <c r="R115" s="16"/>
      <c r="S115" s="16"/>
      <c r="T115" s="1"/>
      <c r="U115" s="16"/>
      <c r="V115" s="16"/>
      <c r="W115" s="16"/>
      <c r="X115" s="16"/>
      <c r="Y115" s="25"/>
      <c r="Z115" s="25"/>
    </row>
    <row r="116" spans="1:26" ht="14.25" customHeight="1">
      <c r="A116" s="210"/>
      <c r="B116" s="210"/>
      <c r="C116" s="201"/>
      <c r="D116" s="202"/>
      <c r="E116" s="201"/>
      <c r="F116" s="201"/>
      <c r="G116" s="200"/>
      <c r="H116" s="203"/>
      <c r="I116" s="203"/>
      <c r="J116" s="193"/>
      <c r="K116" s="207"/>
      <c r="L116" s="16"/>
      <c r="M116" s="199"/>
      <c r="N116" s="199"/>
      <c r="O116" s="211"/>
      <c r="P116" s="1"/>
      <c r="Q116" s="16"/>
      <c r="R116" s="16"/>
      <c r="S116" s="16"/>
      <c r="T116" s="1"/>
      <c r="U116" s="16"/>
      <c r="V116" s="16"/>
      <c r="W116" s="16"/>
      <c r="X116" s="16"/>
      <c r="Y116" s="25"/>
      <c r="Z116" s="25"/>
    </row>
    <row r="117" spans="1:26" ht="14.25" customHeight="1">
      <c r="A117" s="210"/>
      <c r="B117" s="210"/>
      <c r="C117" s="201"/>
      <c r="D117" s="202"/>
      <c r="E117" s="201"/>
      <c r="F117" s="201"/>
      <c r="G117" s="200"/>
      <c r="H117" s="203"/>
      <c r="I117" s="203"/>
      <c r="J117" s="193"/>
      <c r="K117" s="207"/>
      <c r="L117" s="16"/>
      <c r="M117" s="199"/>
      <c r="N117" s="199"/>
      <c r="O117" s="211"/>
      <c r="P117" s="1"/>
      <c r="Q117" s="16"/>
      <c r="R117" s="16"/>
      <c r="S117" s="16"/>
      <c r="T117" s="1"/>
      <c r="U117" s="16"/>
      <c r="V117" s="16"/>
      <c r="W117" s="16"/>
      <c r="X117" s="16"/>
      <c r="Y117" s="25"/>
      <c r="Z117" s="25"/>
    </row>
    <row r="118" spans="1:26" ht="14.25" customHeight="1">
      <c r="A118" s="210"/>
      <c r="B118" s="210"/>
      <c r="C118" s="201"/>
      <c r="D118" s="202"/>
      <c r="E118" s="201"/>
      <c r="F118" s="201"/>
      <c r="G118" s="200"/>
      <c r="H118" s="203"/>
      <c r="I118" s="203"/>
      <c r="J118" s="193"/>
      <c r="K118" s="207"/>
      <c r="L118" s="16"/>
      <c r="M118" s="199"/>
      <c r="N118" s="199"/>
      <c r="O118" s="211"/>
      <c r="P118" s="1"/>
      <c r="Q118" s="16"/>
      <c r="R118" s="16"/>
      <c r="S118" s="16"/>
      <c r="T118" s="1"/>
      <c r="U118" s="16"/>
      <c r="V118" s="16"/>
      <c r="W118" s="16"/>
      <c r="X118" s="16"/>
      <c r="Y118" s="25"/>
      <c r="Z118" s="25"/>
    </row>
    <row r="119" spans="1:26" ht="14.25" customHeight="1">
      <c r="A119" s="210"/>
      <c r="B119" s="210"/>
      <c r="C119" s="201"/>
      <c r="D119" s="202"/>
      <c r="E119" s="201"/>
      <c r="F119" s="201"/>
      <c r="G119" s="200"/>
      <c r="H119" s="203"/>
      <c r="I119" s="203"/>
      <c r="J119" s="193"/>
      <c r="K119" s="207"/>
      <c r="L119" s="16"/>
      <c r="M119" s="199"/>
      <c r="N119" s="199"/>
      <c r="O119" s="211"/>
      <c r="P119" s="1"/>
      <c r="Q119" s="16"/>
      <c r="R119" s="16"/>
      <c r="S119" s="16"/>
      <c r="T119" s="1"/>
      <c r="U119" s="16"/>
      <c r="V119" s="16"/>
      <c r="W119" s="16"/>
      <c r="X119" s="16"/>
      <c r="Y119" s="25"/>
      <c r="Z119" s="25"/>
    </row>
    <row r="120" spans="1:26" ht="14.25" customHeight="1">
      <c r="A120" s="210"/>
      <c r="B120" s="210"/>
      <c r="C120" s="201"/>
      <c r="D120" s="202"/>
      <c r="E120" s="201"/>
      <c r="F120" s="201"/>
      <c r="G120" s="200"/>
      <c r="H120" s="203"/>
      <c r="I120" s="203"/>
      <c r="J120" s="193"/>
      <c r="K120" s="207"/>
      <c r="L120" s="16"/>
      <c r="M120" s="199"/>
      <c r="N120" s="199"/>
      <c r="O120" s="211"/>
      <c r="P120" s="1"/>
      <c r="Q120" s="16"/>
      <c r="R120" s="16"/>
      <c r="S120" s="16"/>
      <c r="T120" s="1"/>
      <c r="U120" s="16"/>
      <c r="V120" s="16"/>
      <c r="W120" s="16"/>
      <c r="X120" s="16"/>
      <c r="Y120" s="25"/>
      <c r="Z120" s="25"/>
    </row>
    <row r="121" spans="1:26" ht="14.25" customHeight="1">
      <c r="A121" s="210"/>
      <c r="B121" s="210"/>
      <c r="C121" s="201"/>
      <c r="D121" s="202"/>
      <c r="E121" s="201"/>
      <c r="F121" s="201"/>
      <c r="G121" s="200"/>
      <c r="H121" s="203"/>
      <c r="I121" s="201"/>
      <c r="J121" s="208"/>
      <c r="K121" s="207"/>
      <c r="L121" s="16"/>
      <c r="M121" s="199"/>
      <c r="N121" s="199"/>
      <c r="O121" s="211"/>
      <c r="P121" s="1"/>
      <c r="Q121" s="16"/>
      <c r="R121" s="16"/>
      <c r="S121" s="16"/>
      <c r="T121" s="1"/>
      <c r="U121" s="16"/>
      <c r="V121" s="16"/>
      <c r="W121" s="16"/>
      <c r="X121" s="16"/>
      <c r="Y121" s="25"/>
      <c r="Z121" s="25"/>
    </row>
    <row r="122" spans="1:26" ht="14.25" customHeight="1">
      <c r="A122" s="210"/>
      <c r="B122" s="210"/>
      <c r="C122" s="201"/>
      <c r="D122" s="202"/>
      <c r="E122" s="201"/>
      <c r="F122" s="201"/>
      <c r="G122" s="200"/>
      <c r="H122" s="203"/>
      <c r="I122" s="203"/>
      <c r="J122" s="193"/>
      <c r="K122" s="209"/>
      <c r="L122" s="16"/>
      <c r="M122" s="199"/>
      <c r="N122" s="199"/>
      <c r="O122" s="211"/>
      <c r="P122" s="1"/>
      <c r="Q122" s="16"/>
      <c r="R122" s="16"/>
      <c r="S122" s="16"/>
      <c r="T122" s="1"/>
      <c r="U122" s="16"/>
      <c r="V122" s="16"/>
      <c r="W122" s="16"/>
      <c r="X122" s="16"/>
      <c r="Y122" s="25"/>
      <c r="Z122" s="25"/>
    </row>
    <row r="123" spans="1:26" ht="14.25" customHeight="1">
      <c r="A123" s="210"/>
      <c r="B123" s="210"/>
      <c r="C123" s="201"/>
      <c r="D123" s="202"/>
      <c r="E123" s="201"/>
      <c r="F123" s="201"/>
      <c r="G123" s="200"/>
      <c r="H123" s="203"/>
      <c r="I123" s="203"/>
      <c r="J123" s="193"/>
      <c r="K123" s="207"/>
      <c r="L123" s="16"/>
      <c r="M123" s="199"/>
      <c r="N123" s="199"/>
      <c r="O123" s="211"/>
      <c r="P123" s="1"/>
      <c r="Q123" s="16"/>
      <c r="R123" s="16"/>
      <c r="S123" s="16"/>
      <c r="T123" s="1"/>
      <c r="U123" s="16"/>
      <c r="V123" s="16"/>
      <c r="W123" s="16"/>
      <c r="X123" s="16"/>
      <c r="Y123" s="25"/>
      <c r="Z123" s="25"/>
    </row>
    <row r="124" spans="1:26" ht="14.25" customHeight="1">
      <c r="A124" s="210"/>
      <c r="B124" s="210"/>
      <c r="C124" s="201"/>
      <c r="D124" s="202"/>
      <c r="E124" s="201"/>
      <c r="F124" s="201"/>
      <c r="G124" s="200"/>
      <c r="H124" s="203"/>
      <c r="I124" s="203"/>
      <c r="J124" s="193"/>
      <c r="K124" s="207"/>
      <c r="L124" s="16"/>
      <c r="M124" s="199"/>
      <c r="N124" s="199"/>
      <c r="O124" s="211"/>
      <c r="P124" s="1"/>
      <c r="Q124" s="16"/>
      <c r="R124" s="16"/>
      <c r="S124" s="16"/>
      <c r="T124" s="1"/>
      <c r="U124" s="16"/>
      <c r="V124" s="16"/>
      <c r="W124" s="16"/>
      <c r="X124" s="16"/>
      <c r="Y124" s="25"/>
      <c r="Z124" s="25"/>
    </row>
    <row r="125" spans="1:26" ht="14.25" customHeight="1">
      <c r="A125" s="210"/>
      <c r="B125" s="210"/>
      <c r="C125" s="201"/>
      <c r="D125" s="202"/>
      <c r="E125" s="201"/>
      <c r="F125" s="201"/>
      <c r="G125" s="200"/>
      <c r="H125" s="203"/>
      <c r="I125" s="203"/>
      <c r="J125" s="193"/>
      <c r="K125" s="207"/>
      <c r="L125" s="16"/>
      <c r="M125" s="199"/>
      <c r="N125" s="199"/>
      <c r="O125" s="211"/>
      <c r="P125" s="1"/>
      <c r="Q125" s="16"/>
      <c r="R125" s="16"/>
      <c r="S125" s="16"/>
      <c r="T125" s="1"/>
      <c r="U125" s="16"/>
      <c r="V125" s="16"/>
      <c r="W125" s="16"/>
      <c r="X125" s="16"/>
      <c r="Y125" s="25"/>
      <c r="Z125" s="25"/>
    </row>
    <row r="126" spans="1:26" ht="14.25" customHeight="1">
      <c r="A126" s="210"/>
      <c r="B126" s="210"/>
      <c r="C126" s="201"/>
      <c r="D126" s="202"/>
      <c r="E126" s="201"/>
      <c r="F126" s="201"/>
      <c r="G126" s="200"/>
      <c r="H126" s="203"/>
      <c r="I126" s="203"/>
      <c r="J126" s="193"/>
      <c r="K126" s="207"/>
      <c r="L126" s="16"/>
      <c r="M126" s="199"/>
      <c r="N126" s="199"/>
      <c r="O126" s="211"/>
      <c r="P126" s="1"/>
      <c r="Q126" s="16"/>
      <c r="R126" s="16"/>
      <c r="S126" s="16"/>
      <c r="T126" s="1"/>
      <c r="U126" s="16"/>
      <c r="V126" s="16"/>
      <c r="W126" s="16"/>
      <c r="X126" s="16"/>
      <c r="Y126" s="25"/>
      <c r="Z126" s="25"/>
    </row>
    <row r="127" spans="1:26" ht="14.25" customHeight="1">
      <c r="A127" s="210"/>
      <c r="B127" s="210"/>
      <c r="C127" s="201"/>
      <c r="D127" s="202"/>
      <c r="E127" s="201"/>
      <c r="F127" s="201"/>
      <c r="G127" s="200"/>
      <c r="H127" s="203"/>
      <c r="I127" s="203"/>
      <c r="J127" s="193"/>
      <c r="K127" s="207"/>
      <c r="L127" s="16"/>
      <c r="M127" s="199"/>
      <c r="N127" s="199"/>
      <c r="O127" s="211"/>
      <c r="P127" s="1"/>
      <c r="Q127" s="16"/>
      <c r="R127" s="16"/>
      <c r="S127" s="16"/>
      <c r="T127" s="1"/>
      <c r="U127" s="16"/>
      <c r="V127" s="16"/>
      <c r="W127" s="16"/>
      <c r="X127" s="16"/>
      <c r="Y127" s="25"/>
      <c r="Z127" s="25"/>
    </row>
    <row r="128" spans="1:26" ht="14.25" customHeight="1">
      <c r="A128" s="210"/>
      <c r="B128" s="210"/>
      <c r="C128" s="201"/>
      <c r="D128" s="202"/>
      <c r="E128" s="201"/>
      <c r="F128" s="201"/>
      <c r="G128" s="200"/>
      <c r="H128" s="203"/>
      <c r="I128" s="203"/>
      <c r="J128" s="193"/>
      <c r="K128" s="207"/>
      <c r="L128" s="16"/>
      <c r="M128" s="199"/>
      <c r="N128" s="199"/>
      <c r="O128" s="211"/>
      <c r="P128" s="1"/>
      <c r="Q128" s="16"/>
      <c r="R128" s="16"/>
      <c r="S128" s="16"/>
      <c r="T128" s="1"/>
      <c r="U128" s="16"/>
      <c r="V128" s="16"/>
      <c r="W128" s="16"/>
      <c r="X128" s="16"/>
      <c r="Y128" s="25"/>
      <c r="Z128" s="25"/>
    </row>
    <row r="129" spans="1:26" ht="14.25" customHeight="1">
      <c r="A129" s="210"/>
      <c r="B129" s="210"/>
      <c r="C129" s="201"/>
      <c r="D129" s="202"/>
      <c r="E129" s="201"/>
      <c r="F129" s="201"/>
      <c r="G129" s="200"/>
      <c r="H129" s="203"/>
      <c r="I129" s="203"/>
      <c r="J129" s="193"/>
      <c r="K129" s="207"/>
      <c r="L129" s="16"/>
      <c r="M129" s="199"/>
      <c r="N129" s="199"/>
      <c r="O129" s="211"/>
      <c r="P129" s="1"/>
      <c r="Q129" s="16"/>
      <c r="R129" s="16"/>
      <c r="S129" s="16"/>
      <c r="T129" s="1"/>
      <c r="U129" s="16"/>
      <c r="V129" s="16"/>
      <c r="W129" s="16"/>
      <c r="X129" s="16"/>
      <c r="Y129" s="25"/>
      <c r="Z129" s="25"/>
    </row>
    <row r="130" spans="1:26" ht="14.25" customHeight="1">
      <c r="A130" s="210"/>
      <c r="B130" s="210"/>
      <c r="C130" s="201"/>
      <c r="D130" s="202"/>
      <c r="E130" s="201"/>
      <c r="F130" s="201"/>
      <c r="G130" s="200"/>
      <c r="H130" s="203"/>
      <c r="I130" s="203"/>
      <c r="J130" s="193"/>
      <c r="K130" s="207"/>
      <c r="L130" s="16"/>
      <c r="M130" s="199"/>
      <c r="N130" s="199"/>
      <c r="O130" s="211"/>
      <c r="P130" s="1"/>
      <c r="Q130" s="16"/>
      <c r="R130" s="16"/>
      <c r="S130" s="16"/>
      <c r="T130" s="1"/>
      <c r="U130" s="16"/>
      <c r="V130" s="16"/>
      <c r="W130" s="16"/>
      <c r="X130" s="16"/>
      <c r="Y130" s="25"/>
      <c r="Z130" s="25"/>
    </row>
    <row r="131" spans="1:26" ht="14.25" customHeight="1">
      <c r="A131" s="210"/>
      <c r="B131" s="210"/>
      <c r="C131" s="201"/>
      <c r="D131" s="202"/>
      <c r="E131" s="201"/>
      <c r="F131" s="201"/>
      <c r="G131" s="200"/>
      <c r="H131" s="203"/>
      <c r="I131" s="203"/>
      <c r="J131" s="193"/>
      <c r="K131" s="207"/>
      <c r="L131" s="16"/>
      <c r="M131" s="199"/>
      <c r="N131" s="199"/>
      <c r="O131" s="211"/>
      <c r="P131" s="1"/>
      <c r="Q131" s="16"/>
      <c r="R131" s="16"/>
      <c r="S131" s="16"/>
      <c r="T131" s="1"/>
      <c r="U131" s="16"/>
      <c r="V131" s="16"/>
      <c r="W131" s="16"/>
      <c r="X131" s="16"/>
      <c r="Y131" s="25"/>
      <c r="Z131" s="25"/>
    </row>
    <row r="132" spans="1:26" ht="14.25" customHeight="1">
      <c r="A132" s="210"/>
      <c r="B132" s="210"/>
      <c r="C132" s="201"/>
      <c r="D132" s="202"/>
      <c r="E132" s="201"/>
      <c r="F132" s="201"/>
      <c r="G132" s="200"/>
      <c r="H132" s="203"/>
      <c r="I132" s="203"/>
      <c r="J132" s="193"/>
      <c r="K132" s="209"/>
      <c r="L132" s="16"/>
      <c r="M132" s="199"/>
      <c r="N132" s="199"/>
      <c r="O132" s="211"/>
      <c r="P132" s="1"/>
      <c r="Q132" s="16"/>
      <c r="R132" s="16"/>
      <c r="S132" s="16"/>
      <c r="T132" s="1"/>
      <c r="U132" s="16"/>
      <c r="V132" s="16"/>
      <c r="W132" s="16"/>
      <c r="X132" s="16"/>
      <c r="Y132" s="25"/>
      <c r="Z132" s="25"/>
    </row>
    <row r="133" spans="1:26" ht="14.25" customHeight="1">
      <c r="A133" s="210"/>
      <c r="B133" s="210"/>
      <c r="C133" s="201"/>
      <c r="D133" s="202"/>
      <c r="E133" s="201"/>
      <c r="F133" s="201"/>
      <c r="G133" s="200"/>
      <c r="H133" s="203"/>
      <c r="I133" s="203"/>
      <c r="J133" s="193"/>
      <c r="K133" s="207"/>
      <c r="L133" s="16"/>
      <c r="M133" s="199"/>
      <c r="N133" s="199"/>
      <c r="O133" s="211"/>
      <c r="P133" s="1"/>
      <c r="Q133" s="16"/>
      <c r="R133" s="16"/>
      <c r="S133" s="16"/>
      <c r="T133" s="1"/>
      <c r="U133" s="16"/>
      <c r="V133" s="16"/>
      <c r="W133" s="16"/>
      <c r="X133" s="16"/>
      <c r="Y133" s="25"/>
      <c r="Z133" s="25"/>
    </row>
    <row r="134" spans="1:26" ht="14.25" customHeight="1">
      <c r="A134" s="210"/>
      <c r="B134" s="210"/>
      <c r="C134" s="201"/>
      <c r="D134" s="202"/>
      <c r="E134" s="201"/>
      <c r="F134" s="201"/>
      <c r="G134" s="200"/>
      <c r="H134" s="203"/>
      <c r="I134" s="203"/>
      <c r="J134" s="208"/>
      <c r="K134" s="207"/>
      <c r="L134" s="16"/>
      <c r="M134" s="199"/>
      <c r="N134" s="199"/>
      <c r="O134" s="211"/>
      <c r="P134" s="1"/>
      <c r="Q134" s="16"/>
      <c r="R134" s="16"/>
      <c r="S134" s="16"/>
      <c r="T134" s="1"/>
      <c r="U134" s="16"/>
      <c r="V134" s="16"/>
      <c r="W134" s="16"/>
      <c r="X134" s="16"/>
      <c r="Y134" s="25"/>
      <c r="Z134" s="25"/>
    </row>
    <row r="135" spans="1:26" ht="14.25" customHeight="1">
      <c r="A135" s="210"/>
      <c r="B135" s="210"/>
      <c r="C135" s="201"/>
      <c r="D135" s="202"/>
      <c r="E135" s="201"/>
      <c r="F135" s="201"/>
      <c r="G135" s="200"/>
      <c r="H135" s="203"/>
      <c r="I135" s="201"/>
      <c r="J135" s="193"/>
      <c r="K135" s="207"/>
      <c r="L135" s="16"/>
      <c r="M135" s="199"/>
      <c r="N135" s="199"/>
      <c r="O135" s="211"/>
      <c r="P135" s="1"/>
      <c r="Q135" s="16"/>
      <c r="R135" s="16"/>
      <c r="S135" s="16"/>
      <c r="T135" s="1"/>
      <c r="U135" s="16"/>
      <c r="V135" s="16"/>
      <c r="W135" s="16"/>
      <c r="X135" s="16"/>
      <c r="Y135" s="25"/>
      <c r="Z135" s="25"/>
    </row>
    <row r="136" spans="1:26" ht="14.25" customHeight="1">
      <c r="A136" s="210"/>
      <c r="B136" s="210"/>
      <c r="C136" s="201"/>
      <c r="D136" s="202"/>
      <c r="E136" s="201"/>
      <c r="F136" s="201"/>
      <c r="G136" s="200"/>
      <c r="H136" s="203"/>
      <c r="I136" s="201"/>
      <c r="J136" s="193"/>
      <c r="K136" s="207"/>
      <c r="L136" s="16"/>
      <c r="M136" s="199"/>
      <c r="N136" s="199"/>
      <c r="O136" s="211"/>
      <c r="P136" s="1"/>
      <c r="Q136" s="16"/>
      <c r="R136" s="16"/>
      <c r="S136" s="16"/>
      <c r="T136" s="1"/>
      <c r="U136" s="16"/>
      <c r="V136" s="16"/>
      <c r="W136" s="16"/>
      <c r="X136" s="16"/>
      <c r="Y136" s="25"/>
      <c r="Z136" s="25"/>
    </row>
    <row r="137" spans="1:26" ht="14.25" customHeight="1">
      <c r="A137" s="210"/>
      <c r="B137" s="210"/>
      <c r="C137" s="201"/>
      <c r="D137" s="202"/>
      <c r="E137" s="201"/>
      <c r="F137" s="201"/>
      <c r="G137" s="200"/>
      <c r="H137" s="203"/>
      <c r="I137" s="201"/>
      <c r="J137" s="193"/>
      <c r="K137" s="207"/>
      <c r="L137" s="16"/>
      <c r="M137" s="199"/>
      <c r="N137" s="199"/>
      <c r="O137" s="211"/>
      <c r="P137" s="1"/>
      <c r="Q137" s="16"/>
      <c r="R137" s="16"/>
      <c r="S137" s="16"/>
      <c r="T137" s="1"/>
      <c r="U137" s="16"/>
      <c r="V137" s="16"/>
      <c r="W137" s="16"/>
      <c r="X137" s="16"/>
      <c r="Y137" s="25"/>
      <c r="Z137" s="25"/>
    </row>
    <row r="138" spans="1:26" ht="14.25" customHeight="1">
      <c r="A138" s="210"/>
      <c r="B138" s="210"/>
      <c r="C138" s="201"/>
      <c r="D138" s="202"/>
      <c r="E138" s="201"/>
      <c r="F138" s="201"/>
      <c r="G138" s="200"/>
      <c r="H138" s="203"/>
      <c r="I138" s="201"/>
      <c r="J138" s="193"/>
      <c r="K138" s="207"/>
      <c r="L138" s="16"/>
      <c r="M138" s="199"/>
      <c r="N138" s="199"/>
      <c r="O138" s="211"/>
      <c r="P138" s="1"/>
      <c r="Q138" s="16"/>
      <c r="R138" s="16"/>
      <c r="S138" s="16"/>
      <c r="T138" s="1"/>
      <c r="U138" s="16"/>
      <c r="V138" s="16"/>
      <c r="W138" s="16"/>
      <c r="X138" s="16"/>
      <c r="Y138" s="25"/>
      <c r="Z138" s="25"/>
    </row>
    <row r="139" spans="1:26" ht="14.25" customHeight="1">
      <c r="A139" s="210"/>
      <c r="B139" s="210"/>
      <c r="C139" s="201"/>
      <c r="D139" s="202"/>
      <c r="E139" s="201"/>
      <c r="F139" s="201"/>
      <c r="G139" s="200"/>
      <c r="H139" s="203"/>
      <c r="I139" s="201"/>
      <c r="J139" s="193"/>
      <c r="K139" s="207"/>
      <c r="L139" s="16"/>
      <c r="M139" s="199"/>
      <c r="N139" s="199"/>
      <c r="O139" s="211"/>
      <c r="P139" s="1"/>
      <c r="Q139" s="16"/>
      <c r="R139" s="16"/>
      <c r="S139" s="16"/>
      <c r="T139" s="1"/>
      <c r="U139" s="16"/>
      <c r="V139" s="16"/>
      <c r="W139" s="16"/>
      <c r="X139" s="16"/>
      <c r="Y139" s="25"/>
      <c r="Z139" s="25"/>
    </row>
    <row r="140" spans="1:26" ht="14.25" customHeight="1">
      <c r="A140" s="210"/>
      <c r="B140" s="210"/>
      <c r="C140" s="201"/>
      <c r="D140" s="202"/>
      <c r="E140" s="201"/>
      <c r="F140" s="201"/>
      <c r="G140" s="200"/>
      <c r="H140" s="203"/>
      <c r="I140" s="201"/>
      <c r="J140" s="193"/>
      <c r="K140" s="207"/>
      <c r="L140" s="16"/>
      <c r="M140" s="199"/>
      <c r="N140" s="199"/>
      <c r="O140" s="211"/>
      <c r="P140" s="1"/>
      <c r="Q140" s="16"/>
      <c r="R140" s="16"/>
      <c r="S140" s="16"/>
      <c r="T140" s="1"/>
      <c r="U140" s="16"/>
      <c r="V140" s="16"/>
      <c r="W140" s="16"/>
      <c r="X140" s="16"/>
      <c r="Y140" s="25"/>
      <c r="Z140" s="25"/>
    </row>
    <row r="141" spans="1:26" ht="14.25" customHeight="1">
      <c r="A141" s="210"/>
      <c r="B141" s="210"/>
      <c r="C141" s="201"/>
      <c r="D141" s="202"/>
      <c r="E141" s="201"/>
      <c r="F141" s="201"/>
      <c r="G141" s="200"/>
      <c r="H141" s="203"/>
      <c r="I141" s="201"/>
      <c r="J141" s="193"/>
      <c r="K141" s="207"/>
      <c r="L141" s="16"/>
      <c r="M141" s="199"/>
      <c r="N141" s="199"/>
      <c r="O141" s="211"/>
      <c r="P141" s="1"/>
      <c r="Q141" s="16"/>
      <c r="R141" s="16"/>
      <c r="S141" s="16"/>
      <c r="T141" s="1"/>
      <c r="U141" s="16"/>
      <c r="V141" s="16"/>
      <c r="W141" s="16"/>
      <c r="X141" s="16"/>
      <c r="Y141" s="25"/>
      <c r="Z141" s="25"/>
    </row>
    <row r="142" spans="1:26" ht="14.25" customHeight="1">
      <c r="A142" s="210"/>
      <c r="B142" s="210"/>
      <c r="C142" s="201"/>
      <c r="D142" s="202"/>
      <c r="E142" s="201"/>
      <c r="F142" s="201"/>
      <c r="G142" s="200"/>
      <c r="H142" s="203"/>
      <c r="I142" s="201"/>
      <c r="J142" s="193"/>
      <c r="K142" s="207"/>
      <c r="L142" s="16"/>
      <c r="M142" s="199"/>
      <c r="N142" s="199"/>
      <c r="O142" s="211"/>
      <c r="P142" s="1"/>
      <c r="Q142" s="16"/>
      <c r="R142" s="16"/>
      <c r="S142" s="16"/>
      <c r="T142" s="1"/>
      <c r="U142" s="16"/>
      <c r="V142" s="16"/>
      <c r="W142" s="16"/>
      <c r="X142" s="16"/>
      <c r="Y142" s="25"/>
      <c r="Z142" s="25"/>
    </row>
    <row r="143" spans="1:26" ht="14.25" customHeight="1">
      <c r="A143" s="210"/>
      <c r="B143" s="210"/>
      <c r="C143" s="201"/>
      <c r="D143" s="202"/>
      <c r="E143" s="201"/>
      <c r="F143" s="201"/>
      <c r="G143" s="200"/>
      <c r="H143" s="203"/>
      <c r="I143" s="201"/>
      <c r="J143" s="193"/>
      <c r="K143" s="207"/>
      <c r="L143" s="16"/>
      <c r="M143" s="199"/>
      <c r="N143" s="199"/>
      <c r="O143" s="211"/>
      <c r="P143" s="1"/>
      <c r="Q143" s="16"/>
      <c r="R143" s="16"/>
      <c r="S143" s="16"/>
      <c r="T143" s="1"/>
      <c r="U143" s="16"/>
      <c r="V143" s="16"/>
      <c r="W143" s="16"/>
      <c r="X143" s="16"/>
      <c r="Y143" s="25"/>
      <c r="Z143" s="25"/>
    </row>
    <row r="144" spans="1:26" ht="14.25" customHeight="1">
      <c r="A144" s="210"/>
      <c r="B144" s="210"/>
      <c r="C144" s="201"/>
      <c r="D144" s="202"/>
      <c r="E144" s="201"/>
      <c r="F144" s="201"/>
      <c r="G144" s="200"/>
      <c r="H144" s="203"/>
      <c r="I144" s="201"/>
      <c r="J144" s="208"/>
      <c r="K144" s="207"/>
      <c r="L144" s="16"/>
      <c r="M144" s="199"/>
      <c r="N144" s="199"/>
      <c r="O144" s="211"/>
      <c r="P144" s="1"/>
      <c r="Q144" s="16"/>
      <c r="R144" s="16"/>
      <c r="S144" s="16"/>
      <c r="T144" s="1"/>
      <c r="U144" s="16"/>
      <c r="V144" s="16"/>
      <c r="W144" s="16"/>
      <c r="X144" s="16"/>
      <c r="Y144" s="25"/>
      <c r="Z144" s="25"/>
    </row>
    <row r="145" spans="1:26" ht="14.25" customHeight="1">
      <c r="A145" s="210"/>
      <c r="B145" s="210"/>
      <c r="C145" s="201"/>
      <c r="D145" s="202"/>
      <c r="E145" s="201"/>
      <c r="F145" s="201"/>
      <c r="G145" s="200"/>
      <c r="H145" s="203"/>
      <c r="I145" s="201"/>
      <c r="J145" s="193"/>
      <c r="K145" s="207"/>
      <c r="L145" s="16"/>
      <c r="M145" s="199"/>
      <c r="N145" s="199"/>
      <c r="O145" s="211"/>
      <c r="P145" s="1"/>
      <c r="Q145" s="16"/>
      <c r="R145" s="16"/>
      <c r="S145" s="16"/>
      <c r="T145" s="1"/>
      <c r="U145" s="16"/>
      <c r="V145" s="16"/>
      <c r="W145" s="16"/>
      <c r="X145" s="16"/>
      <c r="Y145" s="25"/>
      <c r="Z145" s="25"/>
    </row>
    <row r="146" spans="1:26" ht="14.25" customHeight="1">
      <c r="A146" s="210"/>
      <c r="B146" s="210"/>
      <c r="C146" s="201"/>
      <c r="D146" s="202"/>
      <c r="E146" s="201"/>
      <c r="F146" s="201"/>
      <c r="G146" s="200"/>
      <c r="H146" s="203"/>
      <c r="I146" s="201"/>
      <c r="J146" s="193"/>
      <c r="K146" s="207"/>
      <c r="L146" s="16"/>
      <c r="M146" s="199"/>
      <c r="N146" s="199"/>
      <c r="O146" s="211"/>
      <c r="P146" s="1"/>
      <c r="Q146" s="16"/>
      <c r="R146" s="16"/>
      <c r="S146" s="16"/>
      <c r="T146" s="1"/>
      <c r="U146" s="16"/>
      <c r="V146" s="16"/>
      <c r="W146" s="16"/>
      <c r="X146" s="16"/>
      <c r="Y146" s="25"/>
      <c r="Z146" s="25"/>
    </row>
    <row r="147" spans="1:26" ht="14.25" customHeight="1">
      <c r="A147" s="210"/>
      <c r="B147" s="210"/>
      <c r="C147" s="201"/>
      <c r="D147" s="202"/>
      <c r="E147" s="201"/>
      <c r="F147" s="201"/>
      <c r="G147" s="200"/>
      <c r="H147" s="203"/>
      <c r="I147" s="203"/>
      <c r="J147" s="208"/>
      <c r="K147" s="207"/>
      <c r="L147" s="16"/>
      <c r="M147" s="199"/>
      <c r="N147" s="199"/>
      <c r="O147" s="211"/>
      <c r="P147" s="1"/>
      <c r="Q147" s="16"/>
      <c r="R147" s="16"/>
      <c r="S147" s="16"/>
      <c r="T147" s="1"/>
      <c r="U147" s="16"/>
      <c r="V147" s="16"/>
      <c r="W147" s="16"/>
      <c r="X147" s="16"/>
      <c r="Y147" s="25"/>
      <c r="Z147" s="25"/>
    </row>
    <row r="148" spans="1:26" ht="14.25" customHeight="1">
      <c r="A148" s="210"/>
      <c r="B148" s="210"/>
      <c r="C148" s="201"/>
      <c r="D148" s="202"/>
      <c r="E148" s="201"/>
      <c r="F148" s="201"/>
      <c r="G148" s="200"/>
      <c r="H148" s="203"/>
      <c r="I148" s="201"/>
      <c r="J148" s="203"/>
      <c r="K148" s="209"/>
      <c r="L148" s="16"/>
      <c r="M148" s="199"/>
      <c r="N148" s="199"/>
      <c r="O148" s="211"/>
      <c r="P148" s="1"/>
      <c r="Q148" s="16"/>
      <c r="R148" s="16"/>
      <c r="S148" s="16"/>
      <c r="T148" s="1"/>
      <c r="U148" s="16"/>
      <c r="V148" s="16"/>
      <c r="W148" s="16"/>
      <c r="X148" s="16"/>
      <c r="Y148" s="25"/>
      <c r="Z148" s="25"/>
    </row>
    <row r="149" spans="1:26" ht="14.25" customHeight="1">
      <c r="A149" s="210"/>
      <c r="B149" s="210"/>
      <c r="C149" s="201"/>
      <c r="D149" s="202"/>
      <c r="E149" s="201"/>
      <c r="F149" s="201"/>
      <c r="G149" s="200"/>
      <c r="H149" s="203"/>
      <c r="I149" s="201"/>
      <c r="J149" s="193"/>
      <c r="K149" s="207"/>
      <c r="L149" s="16"/>
      <c r="M149" s="199"/>
      <c r="N149" s="199"/>
      <c r="O149" s="211"/>
      <c r="P149" s="1"/>
      <c r="Q149" s="16"/>
      <c r="R149" s="16"/>
      <c r="S149" s="16"/>
      <c r="T149" s="1"/>
      <c r="U149" s="16"/>
      <c r="V149" s="16"/>
      <c r="W149" s="16"/>
      <c r="X149" s="16"/>
      <c r="Y149" s="25"/>
      <c r="Z149" s="25"/>
    </row>
    <row r="150" spans="1:26" ht="14.25" customHeight="1">
      <c r="A150" s="210"/>
      <c r="B150" s="210"/>
      <c r="C150" s="201"/>
      <c r="D150" s="202"/>
      <c r="E150" s="201"/>
      <c r="F150" s="201"/>
      <c r="G150" s="200"/>
      <c r="H150" s="203"/>
      <c r="I150" s="201"/>
      <c r="J150" s="193"/>
      <c r="K150" s="207"/>
      <c r="L150" s="16"/>
      <c r="M150" s="199"/>
      <c r="N150" s="199"/>
      <c r="O150" s="211"/>
      <c r="P150" s="1"/>
      <c r="Q150" s="16"/>
      <c r="R150" s="16"/>
      <c r="S150" s="16"/>
      <c r="T150" s="1"/>
      <c r="U150" s="16"/>
      <c r="V150" s="16"/>
      <c r="W150" s="16"/>
      <c r="X150" s="16"/>
      <c r="Y150" s="25"/>
      <c r="Z150" s="25"/>
    </row>
    <row r="151" spans="1:26" ht="14.25" customHeight="1">
      <c r="A151" s="210"/>
      <c r="B151" s="210"/>
      <c r="C151" s="201"/>
      <c r="D151" s="202"/>
      <c r="E151" s="201"/>
      <c r="F151" s="201"/>
      <c r="G151" s="200"/>
      <c r="H151" s="203"/>
      <c r="I151" s="201"/>
      <c r="J151" s="193"/>
      <c r="K151" s="207"/>
      <c r="L151" s="16"/>
      <c r="M151" s="199"/>
      <c r="N151" s="199"/>
      <c r="O151" s="211"/>
      <c r="P151" s="1"/>
      <c r="Q151" s="16"/>
      <c r="R151" s="16"/>
      <c r="S151" s="16"/>
      <c r="T151" s="1"/>
      <c r="U151" s="16"/>
      <c r="V151" s="16"/>
      <c r="W151" s="16"/>
      <c r="X151" s="16"/>
      <c r="Y151" s="25"/>
      <c r="Z151" s="25"/>
    </row>
    <row r="152" spans="1:26" ht="14.25" customHeight="1">
      <c r="A152" s="210"/>
      <c r="B152" s="210"/>
      <c r="C152" s="201"/>
      <c r="D152" s="202"/>
      <c r="E152" s="201"/>
      <c r="F152" s="201"/>
      <c r="G152" s="200"/>
      <c r="H152" s="203"/>
      <c r="I152" s="201"/>
      <c r="J152" s="193"/>
      <c r="K152" s="207"/>
      <c r="L152" s="16"/>
      <c r="M152" s="199"/>
      <c r="N152" s="199"/>
      <c r="O152" s="211"/>
      <c r="P152" s="1"/>
      <c r="Q152" s="16"/>
      <c r="R152" s="16"/>
      <c r="S152" s="16"/>
      <c r="T152" s="1"/>
      <c r="U152" s="16"/>
      <c r="V152" s="16"/>
      <c r="W152" s="16"/>
      <c r="X152" s="16"/>
      <c r="Y152" s="25"/>
      <c r="Z152" s="25"/>
    </row>
    <row r="153" spans="1:26" ht="14.25" customHeight="1">
      <c r="A153" s="210"/>
      <c r="B153" s="210"/>
      <c r="C153" s="201"/>
      <c r="D153" s="202"/>
      <c r="E153" s="201"/>
      <c r="F153" s="201"/>
      <c r="G153" s="200"/>
      <c r="H153" s="203"/>
      <c r="I153" s="201"/>
      <c r="J153" s="193"/>
      <c r="K153" s="207"/>
      <c r="L153" s="16"/>
      <c r="M153" s="199"/>
      <c r="N153" s="199"/>
      <c r="O153" s="211"/>
      <c r="P153" s="1"/>
      <c r="Q153" s="16"/>
      <c r="R153" s="16"/>
      <c r="S153" s="16"/>
      <c r="T153" s="1"/>
      <c r="U153" s="16"/>
      <c r="V153" s="16"/>
      <c r="W153" s="16"/>
      <c r="X153" s="16"/>
      <c r="Y153" s="25"/>
      <c r="Z153" s="25"/>
    </row>
    <row r="154" spans="1:26" ht="14.25" customHeight="1">
      <c r="A154" s="210"/>
      <c r="B154" s="210"/>
      <c r="C154" s="201"/>
      <c r="D154" s="202"/>
      <c r="E154" s="201"/>
      <c r="F154" s="201"/>
      <c r="G154" s="200"/>
      <c r="H154" s="203"/>
      <c r="I154" s="201"/>
      <c r="J154" s="193"/>
      <c r="K154" s="207"/>
      <c r="L154" s="16"/>
      <c r="M154" s="199"/>
      <c r="N154" s="199"/>
      <c r="O154" s="211"/>
      <c r="P154" s="1"/>
      <c r="Q154" s="16"/>
      <c r="R154" s="16"/>
      <c r="S154" s="16"/>
      <c r="T154" s="1"/>
      <c r="U154" s="16"/>
      <c r="V154" s="16"/>
      <c r="W154" s="16"/>
      <c r="X154" s="16"/>
      <c r="Y154" s="25"/>
      <c r="Z154" s="25"/>
    </row>
    <row r="155" spans="1:26" ht="14.25" customHeight="1">
      <c r="A155" s="210"/>
      <c r="B155" s="210"/>
      <c r="C155" s="201"/>
      <c r="D155" s="202"/>
      <c r="E155" s="201"/>
      <c r="F155" s="201"/>
      <c r="G155" s="200"/>
      <c r="H155" s="203"/>
      <c r="I155" s="201"/>
      <c r="J155" s="193"/>
      <c r="K155" s="207"/>
      <c r="L155" s="16"/>
      <c r="M155" s="199"/>
      <c r="N155" s="199"/>
      <c r="O155" s="211"/>
      <c r="P155" s="1"/>
      <c r="Q155" s="16"/>
      <c r="R155" s="16"/>
      <c r="S155" s="16"/>
      <c r="T155" s="1"/>
      <c r="U155" s="16"/>
      <c r="V155" s="16"/>
      <c r="W155" s="16"/>
      <c r="X155" s="16"/>
      <c r="Y155" s="25"/>
      <c r="Z155" s="25"/>
    </row>
    <row r="156" spans="1:26" ht="14.25" customHeight="1">
      <c r="A156" s="210"/>
      <c r="B156" s="210"/>
      <c r="C156" s="201"/>
      <c r="D156" s="202"/>
      <c r="E156" s="201"/>
      <c r="F156" s="201"/>
      <c r="G156" s="200"/>
      <c r="H156" s="203"/>
      <c r="I156" s="201"/>
      <c r="J156" s="208"/>
      <c r="K156" s="207"/>
      <c r="L156" s="16"/>
      <c r="M156" s="199"/>
      <c r="N156" s="199"/>
      <c r="O156" s="211"/>
      <c r="P156" s="1"/>
      <c r="Q156" s="16"/>
      <c r="R156" s="16"/>
      <c r="S156" s="16"/>
      <c r="T156" s="1"/>
      <c r="U156" s="16"/>
      <c r="V156" s="16"/>
      <c r="W156" s="16"/>
      <c r="X156" s="16"/>
      <c r="Y156" s="25"/>
      <c r="Z156" s="25"/>
    </row>
    <row r="157" spans="1:26" ht="14.25" customHeight="1">
      <c r="A157" s="210"/>
      <c r="B157" s="210"/>
      <c r="C157" s="201"/>
      <c r="D157" s="202"/>
      <c r="E157" s="201"/>
      <c r="F157" s="201"/>
      <c r="G157" s="200"/>
      <c r="H157" s="203"/>
      <c r="I157" s="201"/>
      <c r="J157" s="193"/>
      <c r="K157" s="207"/>
      <c r="L157" s="16"/>
      <c r="M157" s="199"/>
      <c r="N157" s="199"/>
      <c r="O157" s="211"/>
      <c r="P157" s="1"/>
      <c r="Q157" s="16"/>
      <c r="R157" s="16"/>
      <c r="S157" s="16"/>
      <c r="T157" s="1"/>
      <c r="U157" s="16"/>
      <c r="V157" s="16"/>
      <c r="W157" s="16"/>
      <c r="X157" s="16"/>
      <c r="Y157" s="25"/>
      <c r="Z157" s="25"/>
    </row>
    <row r="158" spans="1:26" ht="14.25" customHeight="1">
      <c r="A158" s="210"/>
      <c r="B158" s="210"/>
      <c r="C158" s="201"/>
      <c r="D158" s="202"/>
      <c r="E158" s="201"/>
      <c r="F158" s="201"/>
      <c r="G158" s="200"/>
      <c r="H158" s="203"/>
      <c r="I158" s="201"/>
      <c r="J158" s="193"/>
      <c r="K158" s="207"/>
      <c r="L158" s="16"/>
      <c r="M158" s="199"/>
      <c r="N158" s="199"/>
      <c r="O158" s="211"/>
      <c r="P158" s="1"/>
      <c r="Q158" s="16"/>
      <c r="R158" s="16"/>
      <c r="S158" s="16"/>
      <c r="T158" s="1"/>
      <c r="U158" s="16"/>
      <c r="V158" s="16"/>
      <c r="W158" s="16"/>
      <c r="X158" s="16"/>
      <c r="Y158" s="25"/>
      <c r="Z158" s="25"/>
    </row>
    <row r="159" spans="1:26" ht="14.25" customHeight="1">
      <c r="A159" s="210"/>
      <c r="B159" s="210"/>
      <c r="C159" s="201"/>
      <c r="D159" s="202"/>
      <c r="E159" s="201"/>
      <c r="F159" s="201"/>
      <c r="G159" s="200"/>
      <c r="H159" s="203"/>
      <c r="I159" s="201"/>
      <c r="J159" s="193"/>
      <c r="K159" s="207"/>
      <c r="L159" s="16"/>
      <c r="M159" s="199"/>
      <c r="N159" s="199"/>
      <c r="O159" s="211"/>
      <c r="P159" s="1"/>
      <c r="Q159" s="16"/>
      <c r="R159" s="16"/>
      <c r="S159" s="16"/>
      <c r="T159" s="1"/>
      <c r="U159" s="16"/>
      <c r="V159" s="16"/>
      <c r="W159" s="16"/>
      <c r="X159" s="16"/>
      <c r="Y159" s="25"/>
      <c r="Z159" s="25"/>
    </row>
    <row r="160" spans="1:26" ht="14.25" customHeight="1">
      <c r="A160" s="210"/>
      <c r="B160" s="210"/>
      <c r="C160" s="201"/>
      <c r="D160" s="202"/>
      <c r="E160" s="201"/>
      <c r="F160" s="201"/>
      <c r="G160" s="200"/>
      <c r="H160" s="203"/>
      <c r="I160" s="201"/>
      <c r="J160" s="193"/>
      <c r="K160" s="209"/>
      <c r="L160" s="16"/>
      <c r="M160" s="199"/>
      <c r="N160" s="199"/>
      <c r="O160" s="211"/>
      <c r="P160" s="1"/>
      <c r="Q160" s="16"/>
      <c r="R160" s="16"/>
      <c r="S160" s="16"/>
      <c r="T160" s="1"/>
      <c r="U160" s="16"/>
      <c r="V160" s="16"/>
      <c r="W160" s="16"/>
      <c r="X160" s="16"/>
      <c r="Y160" s="25"/>
      <c r="Z160" s="25"/>
    </row>
    <row r="161" spans="1:26" ht="14.25" customHeight="1">
      <c r="A161" s="210"/>
      <c r="B161" s="210"/>
      <c r="C161" s="201"/>
      <c r="D161" s="202"/>
      <c r="E161" s="201"/>
      <c r="F161" s="201"/>
      <c r="G161" s="200"/>
      <c r="H161" s="203"/>
      <c r="I161" s="201"/>
      <c r="J161" s="193"/>
      <c r="K161" s="209"/>
      <c r="L161" s="16"/>
      <c r="M161" s="199"/>
      <c r="N161" s="199"/>
      <c r="O161" s="211"/>
      <c r="P161" s="1"/>
      <c r="Q161" s="16"/>
      <c r="R161" s="16"/>
      <c r="S161" s="16"/>
      <c r="T161" s="1"/>
      <c r="U161" s="16"/>
      <c r="V161" s="16"/>
      <c r="W161" s="16"/>
      <c r="X161" s="16"/>
      <c r="Y161" s="25"/>
      <c r="Z161" s="25"/>
    </row>
    <row r="162" spans="1:26" ht="14.25" customHeight="1">
      <c r="A162" s="210"/>
      <c r="B162" s="210"/>
      <c r="C162" s="201"/>
      <c r="D162" s="202"/>
      <c r="E162" s="201"/>
      <c r="F162" s="201"/>
      <c r="G162" s="200"/>
      <c r="H162" s="203"/>
      <c r="I162" s="201"/>
      <c r="J162" s="193"/>
      <c r="K162" s="207"/>
      <c r="L162" s="16"/>
      <c r="M162" s="199"/>
      <c r="N162" s="199"/>
      <c r="O162" s="211"/>
      <c r="P162" s="1"/>
      <c r="Q162" s="16"/>
      <c r="R162" s="16"/>
      <c r="S162" s="16"/>
      <c r="T162" s="1"/>
      <c r="U162" s="16"/>
      <c r="V162" s="16"/>
      <c r="W162" s="16"/>
      <c r="X162" s="16"/>
      <c r="Y162" s="25"/>
      <c r="Z162" s="25"/>
    </row>
    <row r="163" spans="1:26" ht="14.25" customHeight="1">
      <c r="A163" s="210"/>
      <c r="B163" s="210"/>
      <c r="C163" s="201"/>
      <c r="D163" s="202"/>
      <c r="E163" s="201"/>
      <c r="F163" s="201"/>
      <c r="G163" s="200"/>
      <c r="H163" s="203"/>
      <c r="I163" s="201"/>
      <c r="J163" s="193"/>
      <c r="K163" s="209"/>
      <c r="L163" s="16"/>
      <c r="M163" s="199"/>
      <c r="N163" s="199"/>
      <c r="O163" s="211"/>
      <c r="P163" s="1"/>
      <c r="Q163" s="16"/>
      <c r="R163" s="16"/>
      <c r="S163" s="16"/>
      <c r="T163" s="1"/>
      <c r="U163" s="16"/>
      <c r="V163" s="16"/>
      <c r="W163" s="16"/>
      <c r="X163" s="16"/>
      <c r="Y163" s="25"/>
      <c r="Z163" s="25"/>
    </row>
    <row r="164" spans="1:26" ht="14.25" customHeight="1">
      <c r="A164" s="210"/>
      <c r="B164" s="210"/>
      <c r="C164" s="201"/>
      <c r="D164" s="202"/>
      <c r="E164" s="201"/>
      <c r="F164" s="201"/>
      <c r="G164" s="200"/>
      <c r="H164" s="203"/>
      <c r="I164" s="201"/>
      <c r="J164" s="193"/>
      <c r="K164" s="207"/>
      <c r="L164" s="16"/>
      <c r="M164" s="199"/>
      <c r="N164" s="199"/>
      <c r="O164" s="211"/>
      <c r="P164" s="1"/>
      <c r="Q164" s="16"/>
      <c r="R164" s="16"/>
      <c r="S164" s="16"/>
      <c r="T164" s="1"/>
      <c r="U164" s="16"/>
      <c r="V164" s="16"/>
      <c r="W164" s="16"/>
      <c r="X164" s="16"/>
      <c r="Y164" s="25"/>
      <c r="Z164" s="25"/>
    </row>
    <row r="165" spans="1:26" ht="14.25" customHeight="1">
      <c r="A165" s="210"/>
      <c r="B165" s="210"/>
      <c r="C165" s="201"/>
      <c r="D165" s="202"/>
      <c r="E165" s="201"/>
      <c r="F165" s="201"/>
      <c r="G165" s="200"/>
      <c r="H165" s="203"/>
      <c r="I165" s="201"/>
      <c r="J165" s="193"/>
      <c r="K165" s="191"/>
      <c r="L165" s="16"/>
      <c r="M165" s="199"/>
      <c r="N165" s="199"/>
      <c r="O165" s="211"/>
      <c r="P165" s="1"/>
      <c r="Q165" s="16"/>
      <c r="R165" s="16"/>
      <c r="S165" s="16"/>
      <c r="T165" s="1"/>
      <c r="U165" s="16"/>
      <c r="V165" s="16"/>
      <c r="W165" s="16"/>
      <c r="X165" s="16"/>
      <c r="Y165" s="25"/>
      <c r="Z165" s="25"/>
    </row>
    <row r="166" spans="1:26" ht="14.25" customHeight="1">
      <c r="A166" s="210"/>
      <c r="B166" s="210"/>
      <c r="C166" s="201"/>
      <c r="D166" s="202"/>
      <c r="E166" s="201"/>
      <c r="F166" s="201"/>
      <c r="G166" s="200"/>
      <c r="H166" s="203"/>
      <c r="I166" s="201"/>
      <c r="J166" s="193"/>
      <c r="K166" s="191"/>
      <c r="L166" s="16"/>
      <c r="M166" s="199"/>
      <c r="N166" s="199"/>
      <c r="O166" s="211"/>
      <c r="P166" s="1"/>
      <c r="Q166" s="16"/>
      <c r="R166" s="16"/>
      <c r="S166" s="16"/>
      <c r="T166" s="1"/>
      <c r="U166" s="16"/>
      <c r="V166" s="16"/>
      <c r="W166" s="16"/>
      <c r="X166" s="16"/>
      <c r="Y166" s="25"/>
      <c r="Z166" s="25"/>
    </row>
    <row r="167" spans="1:26" ht="14.25" customHeight="1">
      <c r="A167" s="210"/>
      <c r="B167" s="210"/>
      <c r="C167" s="201"/>
      <c r="D167" s="202"/>
      <c r="E167" s="201"/>
      <c r="F167" s="201"/>
      <c r="G167" s="200"/>
      <c r="H167" s="203"/>
      <c r="I167" s="201"/>
      <c r="J167" s="193"/>
      <c r="K167" s="191"/>
      <c r="L167" s="16"/>
      <c r="M167" s="199"/>
      <c r="N167" s="199"/>
      <c r="O167" s="211"/>
      <c r="P167" s="1"/>
      <c r="Q167" s="16"/>
      <c r="R167" s="16"/>
      <c r="S167" s="16"/>
      <c r="T167" s="1"/>
      <c r="U167" s="16"/>
      <c r="V167" s="16"/>
      <c r="W167" s="16"/>
      <c r="X167" s="16"/>
      <c r="Y167" s="25"/>
      <c r="Z167" s="25"/>
    </row>
    <row r="168" spans="1:26" ht="14.25" customHeight="1">
      <c r="A168" s="210"/>
      <c r="B168" s="210"/>
      <c r="C168" s="201"/>
      <c r="D168" s="202"/>
      <c r="E168" s="201"/>
      <c r="F168" s="201"/>
      <c r="G168" s="200"/>
      <c r="H168" s="203"/>
      <c r="I168" s="201"/>
      <c r="J168" s="193"/>
      <c r="K168" s="209"/>
      <c r="L168" s="16"/>
      <c r="M168" s="199"/>
      <c r="N168" s="199"/>
      <c r="O168" s="211"/>
      <c r="P168" s="1"/>
      <c r="Q168" s="16"/>
      <c r="R168" s="16"/>
      <c r="S168" s="16"/>
      <c r="T168" s="1"/>
      <c r="U168" s="16"/>
      <c r="V168" s="16"/>
      <c r="W168" s="16"/>
      <c r="X168" s="16"/>
      <c r="Y168" s="25"/>
      <c r="Z168" s="25"/>
    </row>
    <row r="169" spans="1:26" ht="14.25" customHeight="1">
      <c r="A169" s="210"/>
      <c r="B169" s="210"/>
      <c r="C169" s="201"/>
      <c r="D169" s="202"/>
      <c r="E169" s="201"/>
      <c r="F169" s="201"/>
      <c r="G169" s="200"/>
      <c r="H169" s="203"/>
      <c r="I169" s="201"/>
      <c r="J169" s="193"/>
      <c r="K169" s="207"/>
      <c r="L169" s="16"/>
      <c r="M169" s="199"/>
      <c r="N169" s="199"/>
      <c r="O169" s="211"/>
      <c r="P169" s="1"/>
      <c r="Q169" s="16"/>
      <c r="R169" s="16"/>
      <c r="S169" s="16"/>
      <c r="T169" s="1"/>
      <c r="U169" s="16"/>
      <c r="V169" s="16"/>
      <c r="W169" s="16"/>
      <c r="X169" s="16"/>
      <c r="Y169" s="25"/>
      <c r="Z169" s="25"/>
    </row>
    <row r="170" spans="1:26" ht="14.25" customHeight="1">
      <c r="A170" s="210"/>
      <c r="B170" s="210"/>
      <c r="C170" s="201"/>
      <c r="D170" s="202"/>
      <c r="E170" s="201"/>
      <c r="F170" s="201"/>
      <c r="G170" s="200"/>
      <c r="H170" s="203"/>
      <c r="I170" s="201"/>
      <c r="J170" s="193"/>
      <c r="K170" s="207"/>
      <c r="L170" s="16"/>
      <c r="M170" s="199"/>
      <c r="N170" s="199"/>
      <c r="O170" s="211"/>
      <c r="P170" s="1"/>
      <c r="Q170" s="16"/>
      <c r="R170" s="16"/>
      <c r="S170" s="16"/>
      <c r="T170" s="1"/>
      <c r="U170" s="16"/>
      <c r="V170" s="16"/>
      <c r="W170" s="16"/>
      <c r="X170" s="16"/>
      <c r="Y170" s="25"/>
      <c r="Z170" s="25"/>
    </row>
    <row r="171" spans="1:26" ht="14.25" customHeight="1">
      <c r="A171" s="210"/>
      <c r="B171" s="210"/>
      <c r="C171" s="201"/>
      <c r="D171" s="202"/>
      <c r="E171" s="201"/>
      <c r="F171" s="201"/>
      <c r="G171" s="200"/>
      <c r="H171" s="203"/>
      <c r="I171" s="201"/>
      <c r="J171" s="193"/>
      <c r="K171" s="207"/>
      <c r="L171" s="16"/>
      <c r="M171" s="199"/>
      <c r="N171" s="199"/>
      <c r="O171" s="211"/>
      <c r="P171" s="1"/>
      <c r="Q171" s="16"/>
      <c r="R171" s="16"/>
      <c r="S171" s="16"/>
      <c r="T171" s="1"/>
      <c r="U171" s="16"/>
      <c r="V171" s="16"/>
      <c r="W171" s="16"/>
      <c r="X171" s="16"/>
      <c r="Y171" s="25"/>
      <c r="Z171" s="25"/>
    </row>
    <row r="172" spans="1:26" ht="14.25" customHeight="1">
      <c r="A172" s="210"/>
      <c r="B172" s="210"/>
      <c r="C172" s="201"/>
      <c r="D172" s="202"/>
      <c r="E172" s="201"/>
      <c r="F172" s="201"/>
      <c r="G172" s="200"/>
      <c r="H172" s="203"/>
      <c r="I172" s="201"/>
      <c r="J172" s="193"/>
      <c r="K172" s="207"/>
      <c r="L172" s="16"/>
      <c r="M172" s="199"/>
      <c r="N172" s="199"/>
      <c r="O172" s="211"/>
      <c r="P172" s="1"/>
      <c r="Q172" s="16"/>
      <c r="R172" s="16"/>
      <c r="S172" s="16"/>
      <c r="T172" s="1"/>
      <c r="U172" s="16"/>
      <c r="V172" s="16"/>
      <c r="W172" s="16"/>
      <c r="X172" s="16"/>
      <c r="Y172" s="25"/>
      <c r="Z172" s="25"/>
    </row>
    <row r="173" spans="1:26" ht="14.25" customHeight="1">
      <c r="A173" s="210"/>
      <c r="B173" s="210"/>
      <c r="C173" s="201"/>
      <c r="D173" s="202"/>
      <c r="E173" s="201"/>
      <c r="F173" s="201"/>
      <c r="G173" s="200"/>
      <c r="H173" s="203"/>
      <c r="I173" s="201"/>
      <c r="J173" s="193"/>
      <c r="K173" s="207"/>
      <c r="L173" s="16"/>
      <c r="M173" s="199"/>
      <c r="N173" s="199"/>
      <c r="O173" s="211"/>
      <c r="P173" s="1"/>
      <c r="Q173" s="16"/>
      <c r="R173" s="16"/>
      <c r="S173" s="16"/>
      <c r="T173" s="1"/>
      <c r="U173" s="16"/>
      <c r="V173" s="16"/>
      <c r="W173" s="16"/>
      <c r="X173" s="16"/>
      <c r="Y173" s="25"/>
      <c r="Z173" s="25"/>
    </row>
    <row r="174" spans="1:26" ht="14.25" customHeight="1">
      <c r="A174" s="210"/>
      <c r="B174" s="210"/>
      <c r="C174" s="201"/>
      <c r="D174" s="202"/>
      <c r="E174" s="201"/>
      <c r="F174" s="201"/>
      <c r="G174" s="200"/>
      <c r="H174" s="203"/>
      <c r="I174" s="201"/>
      <c r="J174" s="193"/>
      <c r="K174" s="207"/>
      <c r="L174" s="16"/>
      <c r="M174" s="199"/>
      <c r="N174" s="199"/>
      <c r="O174" s="211"/>
      <c r="P174" s="1"/>
      <c r="Q174" s="16"/>
      <c r="R174" s="16"/>
      <c r="S174" s="16"/>
      <c r="T174" s="1"/>
      <c r="U174" s="16"/>
      <c r="V174" s="16"/>
      <c r="W174" s="16"/>
      <c r="X174" s="16"/>
      <c r="Y174" s="25"/>
      <c r="Z174" s="25"/>
    </row>
    <row r="175" spans="1:26" ht="14.25" customHeight="1">
      <c r="A175" s="210"/>
      <c r="B175" s="210"/>
      <c r="C175" s="201"/>
      <c r="D175" s="202"/>
      <c r="E175" s="201"/>
      <c r="F175" s="201"/>
      <c r="G175" s="200"/>
      <c r="H175" s="203"/>
      <c r="I175" s="201"/>
      <c r="J175" s="193"/>
      <c r="K175" s="209"/>
      <c r="L175" s="16"/>
      <c r="M175" s="199"/>
      <c r="N175" s="199"/>
      <c r="O175" s="211"/>
      <c r="P175" s="1"/>
      <c r="Q175" s="16"/>
      <c r="R175" s="16"/>
      <c r="S175" s="16"/>
      <c r="T175" s="1"/>
      <c r="U175" s="16"/>
      <c r="V175" s="16"/>
      <c r="W175" s="16"/>
      <c r="X175" s="16"/>
      <c r="Y175" s="25"/>
      <c r="Z175" s="25"/>
    </row>
    <row r="176" spans="1:26" ht="14.25" customHeight="1">
      <c r="A176" s="210"/>
      <c r="B176" s="210"/>
      <c r="C176" s="201"/>
      <c r="D176" s="202"/>
      <c r="E176" s="201"/>
      <c r="F176" s="201"/>
      <c r="G176" s="200"/>
      <c r="H176" s="203"/>
      <c r="I176" s="201"/>
      <c r="J176" s="193"/>
      <c r="K176" s="207"/>
      <c r="L176" s="16"/>
      <c r="M176" s="199"/>
      <c r="N176" s="199"/>
      <c r="O176" s="211"/>
      <c r="P176" s="1"/>
      <c r="Q176" s="16"/>
      <c r="R176" s="16"/>
      <c r="S176" s="16"/>
      <c r="T176" s="1"/>
      <c r="U176" s="16"/>
      <c r="V176" s="16"/>
      <c r="W176" s="16"/>
      <c r="X176" s="16"/>
      <c r="Y176" s="25"/>
      <c r="Z176" s="25"/>
    </row>
    <row r="177" spans="1:26" ht="14.25" customHeight="1">
      <c r="A177" s="210"/>
      <c r="B177" s="210"/>
      <c r="C177" s="201"/>
      <c r="D177" s="202"/>
      <c r="E177" s="201"/>
      <c r="F177" s="201"/>
      <c r="G177" s="200"/>
      <c r="H177" s="203"/>
      <c r="I177" s="201"/>
      <c r="J177" s="193"/>
      <c r="K177" s="207"/>
      <c r="L177" s="16"/>
      <c r="M177" s="199"/>
      <c r="N177" s="199"/>
      <c r="O177" s="211"/>
      <c r="P177" s="1"/>
      <c r="Q177" s="16"/>
      <c r="R177" s="16"/>
      <c r="S177" s="16"/>
      <c r="T177" s="1"/>
      <c r="U177" s="16"/>
      <c r="V177" s="16"/>
      <c r="W177" s="16"/>
      <c r="X177" s="16"/>
      <c r="Y177" s="25"/>
      <c r="Z177" s="25"/>
    </row>
    <row r="178" spans="1:26" ht="14.25" customHeight="1">
      <c r="A178" s="210"/>
      <c r="B178" s="210"/>
      <c r="C178" s="201"/>
      <c r="D178" s="202"/>
      <c r="E178" s="201"/>
      <c r="F178" s="201"/>
      <c r="G178" s="200"/>
      <c r="H178" s="203"/>
      <c r="I178" s="201"/>
      <c r="J178" s="193"/>
      <c r="K178" s="207"/>
      <c r="L178" s="16"/>
      <c r="M178" s="199"/>
      <c r="N178" s="199"/>
      <c r="O178" s="211"/>
      <c r="P178" s="1"/>
      <c r="Q178" s="16"/>
      <c r="R178" s="16"/>
      <c r="S178" s="16"/>
      <c r="T178" s="1"/>
      <c r="U178" s="16"/>
      <c r="V178" s="16"/>
      <c r="W178" s="16"/>
      <c r="X178" s="16"/>
      <c r="Y178" s="25"/>
      <c r="Z178" s="25"/>
    </row>
    <row r="179" spans="1:26" ht="14.25" customHeight="1">
      <c r="A179" s="210"/>
      <c r="B179" s="210"/>
      <c r="C179" s="201"/>
      <c r="D179" s="202"/>
      <c r="E179" s="201"/>
      <c r="F179" s="201"/>
      <c r="G179" s="200"/>
      <c r="H179" s="203"/>
      <c r="I179" s="201"/>
      <c r="J179" s="193"/>
      <c r="K179" s="207"/>
      <c r="L179" s="16"/>
      <c r="M179" s="199"/>
      <c r="N179" s="199"/>
      <c r="O179" s="211"/>
      <c r="P179" s="1"/>
      <c r="Q179" s="16"/>
      <c r="R179" s="16"/>
      <c r="S179" s="16"/>
      <c r="T179" s="1"/>
      <c r="U179" s="16"/>
      <c r="V179" s="16"/>
      <c r="W179" s="16"/>
      <c r="X179" s="16"/>
      <c r="Y179" s="25"/>
      <c r="Z179" s="25"/>
    </row>
    <row r="180" spans="1:26" ht="14.25" customHeight="1">
      <c r="A180" s="210"/>
      <c r="B180" s="210"/>
      <c r="C180" s="201"/>
      <c r="D180" s="202"/>
      <c r="E180" s="201"/>
      <c r="F180" s="201"/>
      <c r="G180" s="200"/>
      <c r="H180" s="203"/>
      <c r="I180" s="201"/>
      <c r="J180" s="193"/>
      <c r="K180" s="207"/>
      <c r="L180" s="16"/>
      <c r="M180" s="199"/>
      <c r="N180" s="199"/>
      <c r="O180" s="211"/>
      <c r="P180" s="1"/>
      <c r="Q180" s="16"/>
      <c r="R180" s="16"/>
      <c r="S180" s="16"/>
      <c r="T180" s="1"/>
      <c r="U180" s="16"/>
      <c r="V180" s="16"/>
      <c r="W180" s="16"/>
      <c r="X180" s="16"/>
      <c r="Y180" s="25"/>
      <c r="Z180" s="25"/>
    </row>
    <row r="181" spans="1:26" ht="14.25" customHeight="1">
      <c r="A181" s="210"/>
      <c r="B181" s="210"/>
      <c r="C181" s="201"/>
      <c r="D181" s="202"/>
      <c r="E181" s="201"/>
      <c r="F181" s="201"/>
      <c r="G181" s="200"/>
      <c r="H181" s="203"/>
      <c r="I181" s="201"/>
      <c r="J181" s="193"/>
      <c r="K181" s="207"/>
      <c r="L181" s="16"/>
      <c r="M181" s="199"/>
      <c r="N181" s="199"/>
      <c r="O181" s="211"/>
      <c r="P181" s="1"/>
      <c r="Q181" s="16"/>
      <c r="R181" s="16"/>
      <c r="S181" s="16"/>
      <c r="T181" s="1"/>
      <c r="U181" s="16"/>
      <c r="V181" s="16"/>
      <c r="W181" s="16"/>
      <c r="X181" s="16"/>
      <c r="Y181" s="25"/>
      <c r="Z181" s="25"/>
    </row>
    <row r="182" spans="1:26" ht="14.25" customHeight="1">
      <c r="A182" s="210"/>
      <c r="B182" s="210"/>
      <c r="C182" s="201"/>
      <c r="D182" s="202"/>
      <c r="E182" s="201"/>
      <c r="F182" s="201"/>
      <c r="G182" s="200"/>
      <c r="H182" s="203"/>
      <c r="I182" s="201"/>
      <c r="J182" s="193"/>
      <c r="K182" s="207"/>
      <c r="L182" s="16"/>
      <c r="M182" s="199"/>
      <c r="N182" s="199"/>
      <c r="O182" s="211"/>
      <c r="P182" s="1"/>
      <c r="Q182" s="16"/>
      <c r="R182" s="16"/>
      <c r="S182" s="16"/>
      <c r="T182" s="1"/>
      <c r="U182" s="16"/>
      <c r="V182" s="16"/>
      <c r="W182" s="16"/>
      <c r="X182" s="16"/>
      <c r="Y182" s="25"/>
      <c r="Z182" s="25"/>
    </row>
    <row r="183" spans="1:26" ht="14.25" customHeight="1">
      <c r="A183" s="210"/>
      <c r="B183" s="210"/>
      <c r="C183" s="201"/>
      <c r="D183" s="202"/>
      <c r="E183" s="201"/>
      <c r="F183" s="201"/>
      <c r="G183" s="200"/>
      <c r="H183" s="203"/>
      <c r="I183" s="201"/>
      <c r="J183" s="208"/>
      <c r="K183" s="207"/>
      <c r="L183" s="16"/>
      <c r="M183" s="199"/>
      <c r="N183" s="199"/>
      <c r="O183" s="211"/>
      <c r="P183" s="1"/>
      <c r="Q183" s="16"/>
      <c r="R183" s="16"/>
      <c r="S183" s="16"/>
      <c r="T183" s="1"/>
      <c r="U183" s="16"/>
      <c r="V183" s="16"/>
      <c r="W183" s="16"/>
      <c r="X183" s="16"/>
      <c r="Y183" s="25"/>
      <c r="Z183" s="25"/>
    </row>
    <row r="184" spans="1:26" ht="14.25" customHeight="1">
      <c r="A184" s="210"/>
      <c r="B184" s="210"/>
      <c r="C184" s="201"/>
      <c r="D184" s="202"/>
      <c r="E184" s="201"/>
      <c r="F184" s="201"/>
      <c r="G184" s="200"/>
      <c r="H184" s="203"/>
      <c r="I184" s="201"/>
      <c r="J184" s="193"/>
      <c r="K184" s="207"/>
      <c r="L184" s="16"/>
      <c r="M184" s="199"/>
      <c r="N184" s="199"/>
      <c r="O184" s="211"/>
      <c r="P184" s="1"/>
      <c r="Q184" s="16"/>
      <c r="R184" s="16"/>
      <c r="S184" s="16"/>
      <c r="T184" s="1"/>
      <c r="U184" s="16"/>
      <c r="V184" s="16"/>
      <c r="W184" s="16"/>
      <c r="X184" s="16"/>
      <c r="Y184" s="25"/>
      <c r="Z184" s="25"/>
    </row>
    <row r="185" spans="1:26" ht="14.25" customHeight="1">
      <c r="A185" s="210"/>
      <c r="B185" s="210"/>
      <c r="C185" s="201"/>
      <c r="D185" s="202"/>
      <c r="E185" s="201"/>
      <c r="F185" s="201"/>
      <c r="G185" s="200"/>
      <c r="H185" s="203"/>
      <c r="I185" s="201"/>
      <c r="J185" s="193"/>
      <c r="K185" s="207"/>
      <c r="L185" s="16"/>
      <c r="M185" s="199"/>
      <c r="N185" s="199"/>
      <c r="O185" s="211"/>
      <c r="P185" s="1"/>
      <c r="Q185" s="16"/>
      <c r="R185" s="16"/>
      <c r="S185" s="16"/>
      <c r="T185" s="1"/>
      <c r="U185" s="16"/>
      <c r="V185" s="16"/>
      <c r="W185" s="16"/>
      <c r="X185" s="16"/>
      <c r="Y185" s="25"/>
      <c r="Z185" s="25"/>
    </row>
    <row r="186" spans="1:26" ht="14.25" customHeight="1">
      <c r="A186" s="210"/>
      <c r="B186" s="210"/>
      <c r="C186" s="201"/>
      <c r="D186" s="202"/>
      <c r="E186" s="201"/>
      <c r="F186" s="201"/>
      <c r="G186" s="200"/>
      <c r="H186" s="203"/>
      <c r="I186" s="201"/>
      <c r="J186" s="193"/>
      <c r="K186" s="207"/>
      <c r="L186" s="16"/>
      <c r="M186" s="199"/>
      <c r="N186" s="199"/>
      <c r="O186" s="211"/>
      <c r="P186" s="1"/>
      <c r="Q186" s="16"/>
      <c r="R186" s="16"/>
      <c r="S186" s="16"/>
      <c r="T186" s="1"/>
      <c r="U186" s="16"/>
      <c r="V186" s="16"/>
      <c r="W186" s="16"/>
      <c r="X186" s="16"/>
      <c r="Y186" s="25"/>
      <c r="Z186" s="25"/>
    </row>
    <row r="187" spans="1:26" ht="14.25" customHeight="1">
      <c r="A187" s="210"/>
      <c r="B187" s="210"/>
      <c r="C187" s="201"/>
      <c r="D187" s="202"/>
      <c r="E187" s="201"/>
      <c r="F187" s="201"/>
      <c r="G187" s="200"/>
      <c r="H187" s="203"/>
      <c r="I187" s="201"/>
      <c r="J187" s="193"/>
      <c r="K187" s="207"/>
      <c r="L187" s="16"/>
      <c r="M187" s="199"/>
      <c r="N187" s="199"/>
      <c r="O187" s="211"/>
      <c r="P187" s="1"/>
      <c r="Q187" s="16"/>
      <c r="R187" s="16"/>
      <c r="S187" s="16"/>
      <c r="T187" s="1"/>
      <c r="U187" s="16"/>
      <c r="V187" s="16"/>
      <c r="W187" s="16"/>
      <c r="X187" s="16"/>
      <c r="Y187" s="25"/>
      <c r="Z187" s="25"/>
    </row>
    <row r="188" spans="1:26" ht="14.25" customHeight="1">
      <c r="A188" s="210"/>
      <c r="B188" s="210"/>
      <c r="C188" s="201"/>
      <c r="D188" s="202"/>
      <c r="E188" s="201"/>
      <c r="F188" s="201"/>
      <c r="G188" s="200"/>
      <c r="H188" s="203"/>
      <c r="I188" s="201"/>
      <c r="J188" s="193"/>
      <c r="K188" s="207"/>
      <c r="L188" s="16"/>
      <c r="M188" s="199"/>
      <c r="N188" s="199"/>
      <c r="O188" s="211"/>
      <c r="P188" s="1"/>
      <c r="Q188" s="16"/>
      <c r="R188" s="16"/>
      <c r="S188" s="16"/>
      <c r="T188" s="1"/>
      <c r="U188" s="16"/>
      <c r="V188" s="16"/>
      <c r="W188" s="16"/>
      <c r="X188" s="16"/>
      <c r="Y188" s="25"/>
      <c r="Z188" s="25"/>
    </row>
    <row r="189" spans="1:26" ht="14.25" customHeight="1">
      <c r="A189" s="210"/>
      <c r="B189" s="210"/>
      <c r="C189" s="201"/>
      <c r="D189" s="202"/>
      <c r="E189" s="201"/>
      <c r="F189" s="201"/>
      <c r="G189" s="200"/>
      <c r="H189" s="203"/>
      <c r="I189" s="201"/>
      <c r="J189" s="193"/>
      <c r="K189" s="207"/>
      <c r="L189" s="16"/>
      <c r="M189" s="199"/>
      <c r="N189" s="199"/>
      <c r="O189" s="211"/>
      <c r="P189" s="1"/>
      <c r="Q189" s="16"/>
      <c r="R189" s="16"/>
      <c r="S189" s="16"/>
      <c r="T189" s="1"/>
      <c r="U189" s="16"/>
      <c r="V189" s="16"/>
      <c r="W189" s="16"/>
      <c r="X189" s="16"/>
      <c r="Y189" s="25"/>
      <c r="Z189" s="25"/>
    </row>
    <row r="190" spans="1:26" ht="14.25" customHeight="1">
      <c r="A190" s="210"/>
      <c r="B190" s="210"/>
      <c r="C190" s="201"/>
      <c r="D190" s="202"/>
      <c r="E190" s="201"/>
      <c r="F190" s="201"/>
      <c r="G190" s="200"/>
      <c r="H190" s="203"/>
      <c r="I190" s="201"/>
      <c r="J190" s="193"/>
      <c r="K190" s="207"/>
      <c r="L190" s="16"/>
      <c r="M190" s="199"/>
      <c r="N190" s="199"/>
      <c r="O190" s="211"/>
      <c r="P190" s="1"/>
      <c r="Q190" s="16"/>
      <c r="R190" s="16"/>
      <c r="S190" s="16"/>
      <c r="T190" s="1"/>
      <c r="U190" s="16"/>
      <c r="V190" s="16"/>
      <c r="W190" s="16"/>
      <c r="X190" s="16"/>
      <c r="Y190" s="25"/>
      <c r="Z190" s="25"/>
    </row>
    <row r="191" spans="1:26" ht="14.25" customHeight="1">
      <c r="A191" s="210"/>
      <c r="B191" s="210"/>
      <c r="C191" s="201"/>
      <c r="D191" s="202"/>
      <c r="E191" s="201"/>
      <c r="F191" s="201"/>
      <c r="G191" s="200"/>
      <c r="H191" s="203"/>
      <c r="I191" s="201"/>
      <c r="J191" s="193"/>
      <c r="K191" s="207"/>
      <c r="L191" s="16"/>
      <c r="M191" s="199"/>
      <c r="N191" s="199"/>
      <c r="O191" s="211"/>
      <c r="P191" s="1"/>
      <c r="Q191" s="16"/>
      <c r="R191" s="16"/>
      <c r="S191" s="16"/>
      <c r="T191" s="1"/>
      <c r="U191" s="16"/>
      <c r="V191" s="16"/>
      <c r="W191" s="16"/>
      <c r="X191" s="16"/>
      <c r="Y191" s="25"/>
      <c r="Z191" s="25"/>
    </row>
    <row r="192" spans="1:26" ht="14.25" customHeight="1">
      <c r="A192" s="210"/>
      <c r="B192" s="210"/>
      <c r="C192" s="201"/>
      <c r="D192" s="202"/>
      <c r="E192" s="201"/>
      <c r="F192" s="201"/>
      <c r="G192" s="200"/>
      <c r="H192" s="203"/>
      <c r="I192" s="201"/>
      <c r="J192" s="193"/>
      <c r="K192" s="207"/>
      <c r="L192" s="16"/>
      <c r="M192" s="199"/>
      <c r="N192" s="199"/>
      <c r="O192" s="211"/>
      <c r="P192" s="1"/>
      <c r="Q192" s="16"/>
      <c r="R192" s="16"/>
      <c r="S192" s="16"/>
      <c r="T192" s="1"/>
      <c r="U192" s="16"/>
      <c r="V192" s="16"/>
      <c r="W192" s="16"/>
      <c r="X192" s="16"/>
      <c r="Y192" s="25"/>
      <c r="Z192" s="25"/>
    </row>
    <row r="193" spans="1:26" ht="14.25" customHeight="1">
      <c r="A193" s="210"/>
      <c r="B193" s="210"/>
      <c r="C193" s="201"/>
      <c r="D193" s="202"/>
      <c r="E193" s="201"/>
      <c r="F193" s="201"/>
      <c r="G193" s="200"/>
      <c r="H193" s="203"/>
      <c r="I193" s="201"/>
      <c r="J193" s="208"/>
      <c r="K193" s="207"/>
      <c r="L193" s="16"/>
      <c r="M193" s="199"/>
      <c r="N193" s="199"/>
      <c r="O193" s="211"/>
      <c r="P193" s="1"/>
      <c r="Q193" s="16"/>
      <c r="R193" s="16"/>
      <c r="S193" s="16"/>
      <c r="T193" s="1"/>
      <c r="U193" s="16"/>
      <c r="V193" s="16"/>
      <c r="W193" s="16"/>
      <c r="X193" s="16"/>
      <c r="Y193" s="25"/>
      <c r="Z193" s="25"/>
    </row>
    <row r="194" spans="1:26" ht="14.25" customHeight="1">
      <c r="A194" s="210"/>
      <c r="B194" s="210"/>
      <c r="C194" s="201"/>
      <c r="D194" s="202"/>
      <c r="E194" s="201"/>
      <c r="F194" s="201"/>
      <c r="G194" s="200"/>
      <c r="H194" s="203"/>
      <c r="I194" s="203"/>
      <c r="J194" s="193"/>
      <c r="K194" s="207"/>
      <c r="L194" s="16"/>
      <c r="M194" s="199"/>
      <c r="N194" s="199"/>
      <c r="O194" s="211"/>
      <c r="P194" s="1"/>
      <c r="Q194" s="16"/>
      <c r="R194" s="16"/>
      <c r="S194" s="16"/>
      <c r="T194" s="1"/>
      <c r="U194" s="16"/>
      <c r="V194" s="16"/>
      <c r="W194" s="16"/>
      <c r="X194" s="16"/>
      <c r="Y194" s="25"/>
      <c r="Z194" s="25"/>
    </row>
    <row r="195" spans="1:26" ht="14.25" customHeight="1">
      <c r="A195" s="210"/>
      <c r="B195" s="210"/>
      <c r="C195" s="201"/>
      <c r="D195" s="202"/>
      <c r="E195" s="201"/>
      <c r="F195" s="201"/>
      <c r="G195" s="200"/>
      <c r="H195" s="203"/>
      <c r="I195" s="203"/>
      <c r="J195" s="193"/>
      <c r="K195" s="207"/>
      <c r="L195" s="16"/>
      <c r="M195" s="199"/>
      <c r="N195" s="199"/>
      <c r="O195" s="211"/>
      <c r="P195" s="1"/>
      <c r="Q195" s="16"/>
      <c r="R195" s="16"/>
      <c r="S195" s="16"/>
      <c r="T195" s="1"/>
      <c r="U195" s="16"/>
      <c r="V195" s="16"/>
      <c r="W195" s="16"/>
      <c r="X195" s="16"/>
      <c r="Y195" s="25"/>
      <c r="Z195" s="25"/>
    </row>
    <row r="196" spans="1:26" ht="14.25" customHeight="1">
      <c r="A196" s="210"/>
      <c r="B196" s="210"/>
      <c r="C196" s="201"/>
      <c r="D196" s="202"/>
      <c r="E196" s="201"/>
      <c r="F196" s="201"/>
      <c r="G196" s="200"/>
      <c r="H196" s="203"/>
      <c r="I196" s="203"/>
      <c r="J196" s="193"/>
      <c r="K196" s="207"/>
      <c r="L196" s="16"/>
      <c r="M196" s="199"/>
      <c r="N196" s="199"/>
      <c r="O196" s="211"/>
      <c r="P196" s="1"/>
      <c r="Q196" s="16"/>
      <c r="R196" s="16"/>
      <c r="S196" s="16"/>
      <c r="T196" s="1"/>
      <c r="U196" s="16"/>
      <c r="V196" s="16"/>
      <c r="W196" s="16"/>
      <c r="X196" s="16"/>
      <c r="Y196" s="25"/>
      <c r="Z196" s="25"/>
    </row>
    <row r="197" spans="1:26" ht="14.25" customHeight="1">
      <c r="A197" s="210"/>
      <c r="B197" s="210"/>
      <c r="C197" s="201"/>
      <c r="D197" s="202"/>
      <c r="E197" s="201"/>
      <c r="F197" s="201"/>
      <c r="G197" s="200"/>
      <c r="H197" s="203"/>
      <c r="I197" s="201"/>
      <c r="J197" s="208"/>
      <c r="K197" s="207"/>
      <c r="L197" s="16"/>
      <c r="M197" s="199"/>
      <c r="N197" s="199"/>
      <c r="O197" s="211"/>
      <c r="P197" s="1"/>
      <c r="Q197" s="16"/>
      <c r="R197" s="16"/>
      <c r="S197" s="16"/>
      <c r="T197" s="1"/>
      <c r="U197" s="16"/>
      <c r="V197" s="16"/>
      <c r="W197" s="16"/>
      <c r="X197" s="16"/>
      <c r="Y197" s="25"/>
      <c r="Z197" s="25"/>
    </row>
    <row r="198" spans="1:26" ht="14.25" customHeight="1">
      <c r="A198" s="210"/>
      <c r="B198" s="210"/>
      <c r="C198" s="201"/>
      <c r="D198" s="202"/>
      <c r="E198" s="201"/>
      <c r="F198" s="201"/>
      <c r="G198" s="200"/>
      <c r="H198" s="203"/>
      <c r="I198" s="201"/>
      <c r="J198" s="193"/>
      <c r="K198" s="207"/>
      <c r="L198" s="16"/>
      <c r="M198" s="199"/>
      <c r="N198" s="199"/>
      <c r="O198" s="211"/>
      <c r="P198" s="1"/>
      <c r="Q198" s="16"/>
      <c r="R198" s="16"/>
      <c r="S198" s="16"/>
      <c r="T198" s="1"/>
      <c r="U198" s="16"/>
      <c r="V198" s="16"/>
      <c r="W198" s="16"/>
      <c r="X198" s="16"/>
      <c r="Y198" s="25"/>
      <c r="Z198" s="25"/>
    </row>
    <row r="199" spans="1:26" ht="14.25" customHeight="1">
      <c r="A199" s="210"/>
      <c r="B199" s="210"/>
      <c r="C199" s="201"/>
      <c r="D199" s="202"/>
      <c r="E199" s="201"/>
      <c r="F199" s="201"/>
      <c r="G199" s="200"/>
      <c r="H199" s="203"/>
      <c r="I199" s="201"/>
      <c r="J199" s="193"/>
      <c r="K199" s="207"/>
      <c r="L199" s="16"/>
      <c r="M199" s="199"/>
      <c r="N199" s="199"/>
      <c r="O199" s="211"/>
      <c r="P199" s="1"/>
      <c r="Q199" s="16"/>
      <c r="R199" s="16"/>
      <c r="S199" s="16"/>
      <c r="T199" s="1"/>
      <c r="U199" s="16"/>
      <c r="V199" s="16"/>
      <c r="W199" s="16"/>
      <c r="X199" s="16"/>
      <c r="Y199" s="25"/>
      <c r="Z199" s="25"/>
    </row>
    <row r="200" spans="1:26" ht="14.25" customHeight="1">
      <c r="A200" s="210"/>
      <c r="B200" s="210"/>
      <c r="C200" s="201"/>
      <c r="D200" s="202"/>
      <c r="E200" s="201"/>
      <c r="F200" s="201"/>
      <c r="G200" s="200"/>
      <c r="H200" s="203"/>
      <c r="I200" s="201"/>
      <c r="J200" s="208"/>
      <c r="K200" s="207"/>
      <c r="L200" s="16"/>
      <c r="M200" s="199"/>
      <c r="N200" s="199"/>
      <c r="O200" s="211"/>
      <c r="P200" s="1"/>
      <c r="Q200" s="16"/>
      <c r="R200" s="16"/>
      <c r="S200" s="16"/>
      <c r="T200" s="1"/>
      <c r="U200" s="16"/>
      <c r="V200" s="16"/>
      <c r="W200" s="16"/>
      <c r="X200" s="16"/>
      <c r="Y200" s="25"/>
      <c r="Z200" s="25"/>
    </row>
    <row r="201" spans="1:26" ht="14.25" customHeight="1">
      <c r="A201" s="210"/>
      <c r="B201" s="210"/>
      <c r="C201" s="201"/>
      <c r="D201" s="202"/>
      <c r="E201" s="201"/>
      <c r="F201" s="201"/>
      <c r="G201" s="200"/>
      <c r="H201" s="203"/>
      <c r="I201" s="203"/>
      <c r="J201" s="193"/>
      <c r="K201" s="207"/>
      <c r="L201" s="16"/>
      <c r="M201" s="199"/>
      <c r="N201" s="199"/>
      <c r="O201" s="211"/>
      <c r="P201" s="1"/>
      <c r="Q201" s="16"/>
      <c r="R201" s="16"/>
      <c r="S201" s="16"/>
      <c r="T201" s="1"/>
      <c r="U201" s="16"/>
      <c r="V201" s="16"/>
      <c r="W201" s="16"/>
      <c r="X201" s="16"/>
      <c r="Y201" s="25"/>
      <c r="Z201" s="25"/>
    </row>
    <row r="202" spans="1:26" ht="14.25" customHeight="1">
      <c r="A202" s="210"/>
      <c r="B202" s="210"/>
      <c r="C202" s="201"/>
      <c r="D202" s="202"/>
      <c r="E202" s="201"/>
      <c r="F202" s="201"/>
      <c r="G202" s="200"/>
      <c r="H202" s="203"/>
      <c r="I202" s="203"/>
      <c r="J202" s="193"/>
      <c r="K202" s="207"/>
      <c r="L202" s="16"/>
      <c r="M202" s="199"/>
      <c r="N202" s="199"/>
      <c r="O202" s="211"/>
      <c r="P202" s="1"/>
      <c r="Q202" s="16"/>
      <c r="R202" s="16"/>
      <c r="S202" s="16"/>
      <c r="T202" s="1"/>
      <c r="U202" s="16"/>
      <c r="V202" s="16"/>
      <c r="W202" s="16"/>
      <c r="X202" s="16"/>
      <c r="Y202" s="25"/>
      <c r="Z202" s="25"/>
    </row>
    <row r="203" spans="1:26" ht="14.25" customHeight="1">
      <c r="A203" s="210"/>
      <c r="B203" s="210"/>
      <c r="C203" s="201"/>
      <c r="D203" s="202"/>
      <c r="E203" s="201"/>
      <c r="F203" s="201"/>
      <c r="G203" s="200"/>
      <c r="H203" s="203"/>
      <c r="I203" s="201"/>
      <c r="J203" s="208"/>
      <c r="K203" s="207"/>
      <c r="L203" s="16"/>
      <c r="M203" s="199"/>
      <c r="N203" s="199"/>
      <c r="O203" s="211"/>
      <c r="P203" s="1"/>
      <c r="Q203" s="16"/>
      <c r="R203" s="16"/>
      <c r="S203" s="16"/>
      <c r="T203" s="1"/>
      <c r="U203" s="16"/>
      <c r="V203" s="16"/>
      <c r="W203" s="16"/>
      <c r="X203" s="16"/>
      <c r="Y203" s="25"/>
      <c r="Z203" s="25"/>
    </row>
    <row r="204" spans="1:26" ht="14.25" customHeight="1">
      <c r="A204" s="210"/>
      <c r="B204" s="210"/>
      <c r="C204" s="201"/>
      <c r="D204" s="202"/>
      <c r="E204" s="201"/>
      <c r="F204" s="201"/>
      <c r="G204" s="200"/>
      <c r="H204" s="203"/>
      <c r="I204" s="201"/>
      <c r="J204" s="193"/>
      <c r="K204" s="207"/>
      <c r="L204" s="16"/>
      <c r="M204" s="199"/>
      <c r="N204" s="199"/>
      <c r="O204" s="211"/>
      <c r="P204" s="1"/>
      <c r="Q204" s="16"/>
      <c r="R204" s="16"/>
      <c r="S204" s="16"/>
      <c r="T204" s="1"/>
      <c r="U204" s="16"/>
      <c r="V204" s="16"/>
      <c r="W204" s="16"/>
      <c r="X204" s="16"/>
      <c r="Y204" s="25"/>
      <c r="Z204" s="25"/>
    </row>
    <row r="205" spans="1:26" ht="14.25" customHeight="1">
      <c r="A205" s="210"/>
      <c r="B205" s="210"/>
      <c r="C205" s="201"/>
      <c r="D205" s="202"/>
      <c r="E205" s="201"/>
      <c r="F205" s="201"/>
      <c r="G205" s="200"/>
      <c r="H205" s="203"/>
      <c r="I205" s="201"/>
      <c r="J205" s="208"/>
      <c r="K205" s="207"/>
      <c r="L205" s="16"/>
      <c r="M205" s="199"/>
      <c r="N205" s="199"/>
      <c r="O205" s="211"/>
      <c r="P205" s="1"/>
      <c r="Q205" s="16"/>
      <c r="R205" s="16"/>
      <c r="S205" s="16"/>
      <c r="T205" s="1"/>
      <c r="U205" s="16"/>
      <c r="V205" s="16"/>
      <c r="W205" s="16"/>
      <c r="X205" s="16"/>
      <c r="Y205" s="25"/>
      <c r="Z205" s="25"/>
    </row>
    <row r="206" spans="1:26" ht="14.25" customHeight="1">
      <c r="A206" s="210"/>
      <c r="B206" s="210"/>
      <c r="C206" s="201"/>
      <c r="D206" s="202"/>
      <c r="E206" s="201"/>
      <c r="F206" s="201"/>
      <c r="G206" s="200"/>
      <c r="H206" s="203"/>
      <c r="I206" s="203"/>
      <c r="J206" s="193"/>
      <c r="K206" s="207"/>
      <c r="L206" s="16"/>
      <c r="M206" s="199"/>
      <c r="N206" s="199"/>
      <c r="O206" s="211"/>
      <c r="P206" s="1"/>
      <c r="Q206" s="16"/>
      <c r="R206" s="16"/>
      <c r="S206" s="16"/>
      <c r="T206" s="1"/>
      <c r="U206" s="16"/>
      <c r="V206" s="16"/>
      <c r="W206" s="16"/>
      <c r="X206" s="16"/>
      <c r="Y206" s="25"/>
      <c r="Z206" s="25"/>
    </row>
    <row r="207" spans="1:26" ht="14.25" customHeight="1">
      <c r="A207" s="210"/>
      <c r="B207" s="210"/>
      <c r="C207" s="201"/>
      <c r="D207" s="202"/>
      <c r="E207" s="201"/>
      <c r="F207" s="201"/>
      <c r="G207" s="200"/>
      <c r="H207" s="203"/>
      <c r="I207" s="203"/>
      <c r="J207" s="193"/>
      <c r="K207" s="207"/>
      <c r="L207" s="16"/>
      <c r="M207" s="199"/>
      <c r="N207" s="199"/>
      <c r="O207" s="211"/>
      <c r="P207" s="1"/>
      <c r="Q207" s="16"/>
      <c r="R207" s="16"/>
      <c r="S207" s="16"/>
      <c r="T207" s="1"/>
      <c r="U207" s="16"/>
      <c r="V207" s="16"/>
      <c r="W207" s="16"/>
      <c r="X207" s="16"/>
      <c r="Y207" s="25"/>
      <c r="Z207" s="25"/>
    </row>
    <row r="208" spans="1:26" ht="14.25" customHeight="1">
      <c r="A208" s="210"/>
      <c r="B208" s="210"/>
      <c r="C208" s="201"/>
      <c r="D208" s="202"/>
      <c r="E208" s="201"/>
      <c r="F208" s="201"/>
      <c r="G208" s="200"/>
      <c r="H208" s="203"/>
      <c r="I208" s="203"/>
      <c r="J208" s="193"/>
      <c r="K208" s="207"/>
      <c r="L208" s="16"/>
      <c r="M208" s="199"/>
      <c r="N208" s="199"/>
      <c r="O208" s="211"/>
      <c r="P208" s="1"/>
      <c r="Q208" s="16"/>
      <c r="R208" s="16"/>
      <c r="S208" s="16"/>
      <c r="T208" s="1"/>
      <c r="U208" s="16"/>
      <c r="V208" s="16"/>
      <c r="W208" s="16"/>
      <c r="X208" s="16"/>
      <c r="Y208" s="25"/>
      <c r="Z208" s="25"/>
    </row>
    <row r="209" spans="1:26" ht="14.25" customHeight="1">
      <c r="A209" s="210"/>
      <c r="B209" s="210"/>
      <c r="C209" s="201"/>
      <c r="D209" s="202"/>
      <c r="E209" s="201"/>
      <c r="F209" s="201"/>
      <c r="G209" s="200"/>
      <c r="H209" s="203"/>
      <c r="I209" s="203"/>
      <c r="J209" s="193"/>
      <c r="K209" s="207"/>
      <c r="L209" s="16"/>
      <c r="M209" s="199"/>
      <c r="N209" s="199"/>
      <c r="O209" s="211"/>
      <c r="P209" s="1"/>
      <c r="Q209" s="16"/>
      <c r="R209" s="16"/>
      <c r="S209" s="16"/>
      <c r="T209" s="1"/>
      <c r="U209" s="16"/>
      <c r="V209" s="16"/>
      <c r="W209" s="16"/>
      <c r="X209" s="16"/>
      <c r="Y209" s="25"/>
      <c r="Z209" s="25"/>
    </row>
    <row r="210" spans="1:26" ht="14.25" customHeight="1">
      <c r="A210" s="210"/>
      <c r="B210" s="210"/>
      <c r="C210" s="201"/>
      <c r="D210" s="202"/>
      <c r="E210" s="201"/>
      <c r="F210" s="201"/>
      <c r="G210" s="200"/>
      <c r="H210" s="203"/>
      <c r="I210" s="203"/>
      <c r="J210" s="193"/>
      <c r="K210" s="207"/>
      <c r="L210" s="16"/>
      <c r="M210" s="199"/>
      <c r="N210" s="199"/>
      <c r="O210" s="211"/>
      <c r="P210" s="1"/>
      <c r="Q210" s="16"/>
      <c r="R210" s="16"/>
      <c r="S210" s="16"/>
      <c r="T210" s="1"/>
      <c r="U210" s="16"/>
      <c r="V210" s="16"/>
      <c r="W210" s="16"/>
      <c r="X210" s="16"/>
      <c r="Y210" s="25"/>
      <c r="Z210" s="25"/>
    </row>
    <row r="211" spans="1:26" ht="14.25" customHeight="1">
      <c r="A211" s="210"/>
      <c r="B211" s="210"/>
      <c r="C211" s="201"/>
      <c r="D211" s="202"/>
      <c r="E211" s="201"/>
      <c r="F211" s="201"/>
      <c r="G211" s="200"/>
      <c r="H211" s="203"/>
      <c r="I211" s="203"/>
      <c r="J211" s="193"/>
      <c r="K211" s="207"/>
      <c r="L211" s="16"/>
      <c r="M211" s="199"/>
      <c r="N211" s="199"/>
      <c r="O211" s="211"/>
      <c r="P211" s="1"/>
      <c r="Q211" s="16"/>
      <c r="R211" s="16"/>
      <c r="S211" s="16"/>
      <c r="T211" s="1"/>
      <c r="U211" s="16"/>
      <c r="V211" s="16"/>
      <c r="W211" s="16"/>
      <c r="X211" s="16"/>
      <c r="Y211" s="25"/>
      <c r="Z211" s="25"/>
    </row>
    <row r="212" spans="1:26" ht="14.25" customHeight="1">
      <c r="A212" s="210"/>
      <c r="B212" s="210"/>
      <c r="C212" s="201"/>
      <c r="D212" s="202"/>
      <c r="E212" s="201"/>
      <c r="F212" s="201"/>
      <c r="G212" s="200"/>
      <c r="H212" s="203"/>
      <c r="I212" s="203"/>
      <c r="J212" s="193"/>
      <c r="K212" s="207"/>
      <c r="L212" s="16"/>
      <c r="M212" s="199"/>
      <c r="N212" s="199"/>
      <c r="O212" s="211"/>
      <c r="P212" s="1"/>
      <c r="Q212" s="16"/>
      <c r="R212" s="16"/>
      <c r="S212" s="16"/>
      <c r="T212" s="1"/>
      <c r="U212" s="16"/>
      <c r="V212" s="16"/>
      <c r="W212" s="16"/>
      <c r="X212" s="16"/>
      <c r="Y212" s="25"/>
      <c r="Z212" s="25"/>
    </row>
    <row r="213" spans="1:26" ht="14.25" customHeight="1">
      <c r="A213" s="210"/>
      <c r="B213" s="210"/>
      <c r="C213" s="201"/>
      <c r="D213" s="202"/>
      <c r="E213" s="201"/>
      <c r="F213" s="201"/>
      <c r="G213" s="200"/>
      <c r="H213" s="203"/>
      <c r="I213" s="203"/>
      <c r="J213" s="193"/>
      <c r="K213" s="209"/>
      <c r="L213" s="16"/>
      <c r="M213" s="199"/>
      <c r="N213" s="199"/>
      <c r="O213" s="211"/>
      <c r="P213" s="1"/>
      <c r="Q213" s="16"/>
      <c r="R213" s="16"/>
      <c r="S213" s="16"/>
      <c r="T213" s="1"/>
      <c r="U213" s="16"/>
      <c r="V213" s="16"/>
      <c r="W213" s="16"/>
      <c r="X213" s="16"/>
      <c r="Y213" s="25"/>
      <c r="Z213" s="25"/>
    </row>
    <row r="214" spans="1:26" ht="14.25" customHeight="1">
      <c r="A214" s="210"/>
      <c r="B214" s="210"/>
      <c r="C214" s="201"/>
      <c r="D214" s="202"/>
      <c r="E214" s="201"/>
      <c r="F214" s="201"/>
      <c r="G214" s="200"/>
      <c r="H214" s="203"/>
      <c r="I214" s="203"/>
      <c r="J214" s="193"/>
      <c r="K214" s="207"/>
      <c r="L214" s="16"/>
      <c r="M214" s="199"/>
      <c r="N214" s="199"/>
      <c r="O214" s="211"/>
      <c r="P214" s="1"/>
      <c r="Q214" s="16"/>
      <c r="R214" s="16"/>
      <c r="S214" s="16"/>
      <c r="T214" s="1"/>
      <c r="U214" s="16"/>
      <c r="V214" s="16"/>
      <c r="W214" s="16"/>
      <c r="X214" s="16"/>
      <c r="Y214" s="25"/>
      <c r="Z214" s="25"/>
    </row>
    <row r="215" spans="1:26" ht="14.25" customHeight="1">
      <c r="A215" s="210"/>
      <c r="B215" s="210"/>
      <c r="C215" s="201"/>
      <c r="D215" s="202"/>
      <c r="E215" s="201"/>
      <c r="F215" s="201"/>
      <c r="G215" s="200"/>
      <c r="H215" s="203"/>
      <c r="I215" s="201"/>
      <c r="J215" s="208"/>
      <c r="K215" s="209"/>
      <c r="L215" s="16"/>
      <c r="M215" s="199"/>
      <c r="N215" s="199"/>
      <c r="O215" s="211"/>
      <c r="P215" s="1"/>
      <c r="Q215" s="16"/>
      <c r="R215" s="16"/>
      <c r="S215" s="16"/>
      <c r="T215" s="1"/>
      <c r="U215" s="16"/>
      <c r="V215" s="16"/>
      <c r="W215" s="16"/>
      <c r="X215" s="16"/>
      <c r="Y215" s="25"/>
      <c r="Z215" s="25"/>
    </row>
    <row r="216" spans="1:26" ht="14.25" customHeight="1">
      <c r="A216" s="210"/>
      <c r="B216" s="210"/>
      <c r="C216" s="201"/>
      <c r="D216" s="202"/>
      <c r="E216" s="201"/>
      <c r="F216" s="201"/>
      <c r="G216" s="200"/>
      <c r="H216" s="203"/>
      <c r="I216" s="203"/>
      <c r="J216" s="193"/>
      <c r="K216" s="207"/>
      <c r="L216" s="16"/>
      <c r="M216" s="199"/>
      <c r="N216" s="199"/>
      <c r="O216" s="211"/>
      <c r="P216" s="1"/>
      <c r="Q216" s="16"/>
      <c r="R216" s="16"/>
      <c r="S216" s="16"/>
      <c r="T216" s="1"/>
      <c r="U216" s="16"/>
      <c r="V216" s="16"/>
      <c r="W216" s="16"/>
      <c r="X216" s="16"/>
      <c r="Y216" s="25"/>
      <c r="Z216" s="25"/>
    </row>
    <row r="217" spans="1:26" ht="14.25" customHeight="1">
      <c r="A217" s="210"/>
      <c r="B217" s="210"/>
      <c r="C217" s="201"/>
      <c r="D217" s="202"/>
      <c r="E217" s="201"/>
      <c r="F217" s="201"/>
      <c r="G217" s="200"/>
      <c r="H217" s="203"/>
      <c r="I217" s="203"/>
      <c r="J217" s="193"/>
      <c r="K217" s="207"/>
      <c r="L217" s="16"/>
      <c r="M217" s="199"/>
      <c r="N217" s="199"/>
      <c r="O217" s="211"/>
      <c r="P217" s="1"/>
      <c r="Q217" s="16"/>
      <c r="R217" s="16"/>
      <c r="S217" s="16"/>
      <c r="T217" s="1"/>
      <c r="U217" s="16"/>
      <c r="V217" s="16"/>
      <c r="W217" s="16"/>
      <c r="X217" s="16"/>
      <c r="Y217" s="25"/>
      <c r="Z217" s="25"/>
    </row>
    <row r="218" spans="1:26" ht="14.25" customHeight="1">
      <c r="A218" s="210"/>
      <c r="B218" s="210"/>
      <c r="C218" s="201"/>
      <c r="D218" s="202"/>
      <c r="E218" s="201"/>
      <c r="F218" s="201"/>
      <c r="G218" s="200"/>
      <c r="H218" s="203"/>
      <c r="I218" s="203"/>
      <c r="J218" s="193"/>
      <c r="K218" s="207"/>
      <c r="L218" s="16"/>
      <c r="M218" s="199"/>
      <c r="N218" s="199"/>
      <c r="O218" s="211"/>
      <c r="P218" s="1"/>
      <c r="Q218" s="16"/>
      <c r="R218" s="16"/>
      <c r="S218" s="16"/>
      <c r="T218" s="1"/>
      <c r="U218" s="16"/>
      <c r="V218" s="16"/>
      <c r="W218" s="16"/>
      <c r="X218" s="16"/>
      <c r="Y218" s="25"/>
      <c r="Z218" s="25"/>
    </row>
    <row r="219" spans="1:26" ht="14.25" customHeight="1">
      <c r="A219" s="210"/>
      <c r="B219" s="210"/>
      <c r="C219" s="201"/>
      <c r="D219" s="202"/>
      <c r="E219" s="201"/>
      <c r="F219" s="201"/>
      <c r="G219" s="200"/>
      <c r="H219" s="203"/>
      <c r="I219" s="203"/>
      <c r="J219" s="193"/>
      <c r="K219" s="209"/>
      <c r="L219" s="16"/>
      <c r="M219" s="199"/>
      <c r="N219" s="199"/>
      <c r="O219" s="211"/>
      <c r="P219" s="1"/>
      <c r="Q219" s="16"/>
      <c r="R219" s="16"/>
      <c r="S219" s="16"/>
      <c r="T219" s="1"/>
      <c r="U219" s="16"/>
      <c r="V219" s="16"/>
      <c r="W219" s="16"/>
      <c r="X219" s="16"/>
      <c r="Y219" s="25"/>
      <c r="Z219" s="25"/>
    </row>
    <row r="220" spans="1:26" ht="14.25" customHeight="1">
      <c r="A220" s="210"/>
      <c r="B220" s="210"/>
      <c r="C220" s="201"/>
      <c r="D220" s="202"/>
      <c r="E220" s="201"/>
      <c r="F220" s="201"/>
      <c r="G220" s="200"/>
      <c r="H220" s="203"/>
      <c r="I220" s="203"/>
      <c r="J220" s="193"/>
      <c r="K220" s="209"/>
      <c r="L220" s="16"/>
      <c r="M220" s="199"/>
      <c r="N220" s="199"/>
      <c r="O220" s="211"/>
      <c r="P220" s="1"/>
      <c r="Q220" s="16"/>
      <c r="R220" s="16"/>
      <c r="S220" s="16"/>
      <c r="T220" s="1"/>
      <c r="U220" s="16"/>
      <c r="V220" s="16"/>
      <c r="W220" s="16"/>
      <c r="X220" s="16"/>
      <c r="Y220" s="25"/>
      <c r="Z220" s="25"/>
    </row>
    <row r="221" spans="1:26" ht="14.25" customHeight="1">
      <c r="A221" s="210"/>
      <c r="B221" s="210"/>
      <c r="C221" s="201"/>
      <c r="D221" s="202"/>
      <c r="E221" s="201"/>
      <c r="F221" s="201"/>
      <c r="G221" s="200"/>
      <c r="H221" s="203"/>
      <c r="I221" s="203"/>
      <c r="J221" s="208"/>
      <c r="K221" s="209"/>
      <c r="L221" s="16"/>
      <c r="M221" s="199"/>
      <c r="N221" s="199"/>
      <c r="O221" s="211"/>
      <c r="P221" s="1"/>
      <c r="Q221" s="16"/>
      <c r="R221" s="16"/>
      <c r="S221" s="16"/>
      <c r="T221" s="1"/>
      <c r="U221" s="14"/>
      <c r="V221" s="14"/>
      <c r="W221" s="14"/>
      <c r="X221" s="14"/>
      <c r="Y221" s="25"/>
      <c r="Z221" s="25"/>
    </row>
    <row r="222" spans="1:26" ht="14.25" customHeight="1">
      <c r="A222" s="210"/>
      <c r="B222" s="210"/>
      <c r="C222" s="201"/>
      <c r="D222" s="202"/>
      <c r="E222" s="201"/>
      <c r="F222" s="201"/>
      <c r="G222" s="200"/>
      <c r="H222" s="203"/>
      <c r="I222" s="201"/>
      <c r="J222" s="193"/>
      <c r="K222" s="209"/>
      <c r="L222" s="16"/>
      <c r="M222" s="199"/>
      <c r="N222" s="199"/>
      <c r="O222" s="211"/>
      <c r="P222" s="1"/>
      <c r="Q222" s="16"/>
      <c r="R222" s="16"/>
      <c r="S222" s="16"/>
      <c r="T222" s="1"/>
      <c r="U222" s="14"/>
      <c r="V222" s="14"/>
      <c r="W222" s="14"/>
      <c r="X222" s="14"/>
      <c r="Y222" s="25"/>
      <c r="Z222" s="25"/>
    </row>
    <row r="223" spans="1:26" ht="14.25" customHeight="1">
      <c r="A223" s="210"/>
      <c r="B223" s="210"/>
      <c r="C223" s="201"/>
      <c r="D223" s="202"/>
      <c r="E223" s="201"/>
      <c r="F223" s="201"/>
      <c r="G223" s="200"/>
      <c r="H223" s="203"/>
      <c r="I223" s="201"/>
      <c r="J223" s="193"/>
      <c r="K223" s="209"/>
      <c r="L223" s="16"/>
      <c r="M223" s="199"/>
      <c r="N223" s="199"/>
      <c r="O223" s="211"/>
      <c r="P223" s="1"/>
      <c r="Q223" s="16"/>
      <c r="R223" s="16"/>
      <c r="S223" s="16"/>
      <c r="T223" s="1"/>
      <c r="U223" s="14"/>
      <c r="V223" s="14"/>
      <c r="W223" s="14"/>
      <c r="X223" s="14"/>
      <c r="Y223" s="25"/>
      <c r="Z223" s="25"/>
    </row>
    <row r="224" spans="1:26" ht="14.25" customHeight="1">
      <c r="A224" s="210"/>
      <c r="B224" s="210"/>
      <c r="C224" s="201"/>
      <c r="D224" s="202"/>
      <c r="E224" s="201"/>
      <c r="F224" s="201"/>
      <c r="G224" s="200"/>
      <c r="H224" s="203"/>
      <c r="I224" s="201"/>
      <c r="J224" s="193"/>
      <c r="K224" s="209"/>
      <c r="L224" s="16"/>
      <c r="M224" s="199"/>
      <c r="N224" s="199"/>
      <c r="O224" s="211"/>
      <c r="P224" s="1"/>
      <c r="Q224" s="16"/>
      <c r="R224" s="16"/>
      <c r="S224" s="16"/>
      <c r="T224" s="1"/>
      <c r="U224" s="14"/>
      <c r="V224" s="14"/>
      <c r="W224" s="14"/>
      <c r="X224" s="14"/>
      <c r="Y224" s="25"/>
      <c r="Z224" s="25"/>
    </row>
    <row r="225" spans="1:26" ht="14.25" customHeight="1">
      <c r="A225" s="210"/>
      <c r="B225" s="210"/>
      <c r="C225" s="201"/>
      <c r="D225" s="202"/>
      <c r="E225" s="201"/>
      <c r="F225" s="201"/>
      <c r="G225" s="200"/>
      <c r="H225" s="203"/>
      <c r="I225" s="201"/>
      <c r="J225" s="193"/>
      <c r="K225" s="209"/>
      <c r="L225" s="16"/>
      <c r="M225" s="199"/>
      <c r="N225" s="199"/>
      <c r="O225" s="211"/>
      <c r="P225" s="1"/>
      <c r="Q225" s="16"/>
      <c r="R225" s="16"/>
      <c r="S225" s="16"/>
      <c r="T225" s="1"/>
      <c r="U225" s="14"/>
      <c r="V225" s="14"/>
      <c r="W225" s="14"/>
      <c r="X225" s="14"/>
      <c r="Y225" s="25"/>
      <c r="Z225" s="25"/>
    </row>
    <row r="226" spans="1:26" ht="14.25" customHeight="1">
      <c r="A226" s="210"/>
      <c r="B226" s="210"/>
      <c r="C226" s="201"/>
      <c r="D226" s="202"/>
      <c r="E226" s="201"/>
      <c r="F226" s="201"/>
      <c r="G226" s="200"/>
      <c r="H226" s="203"/>
      <c r="I226" s="201"/>
      <c r="J226" s="193"/>
      <c r="K226" s="209"/>
      <c r="L226" s="16"/>
      <c r="M226" s="199"/>
      <c r="N226" s="199"/>
      <c r="O226" s="211"/>
      <c r="P226" s="1"/>
      <c r="Q226" s="16"/>
      <c r="R226" s="16"/>
      <c r="S226" s="16"/>
      <c r="T226" s="1"/>
      <c r="U226" s="14"/>
      <c r="V226" s="14"/>
      <c r="W226" s="14"/>
      <c r="X226" s="14"/>
      <c r="Y226" s="25"/>
      <c r="Z226" s="25"/>
    </row>
    <row r="227" spans="1:26" ht="14.25" customHeight="1">
      <c r="A227" s="210"/>
      <c r="B227" s="210"/>
      <c r="C227" s="201"/>
      <c r="D227" s="202"/>
      <c r="E227" s="201"/>
      <c r="F227" s="201"/>
      <c r="G227" s="200"/>
      <c r="H227" s="203"/>
      <c r="I227" s="201"/>
      <c r="J227" s="193"/>
      <c r="K227" s="209"/>
      <c r="L227" s="16"/>
      <c r="M227" s="199"/>
      <c r="N227" s="199"/>
      <c r="O227" s="211"/>
      <c r="P227" s="1"/>
      <c r="Q227" s="16"/>
      <c r="R227" s="16"/>
      <c r="S227" s="16"/>
      <c r="T227" s="1"/>
      <c r="U227" s="14"/>
      <c r="V227" s="14"/>
      <c r="W227" s="14"/>
      <c r="X227" s="14"/>
      <c r="Y227" s="25"/>
      <c r="Z227" s="25"/>
    </row>
    <row r="228" spans="1:26" ht="14.25" customHeight="1">
      <c r="A228" s="210"/>
      <c r="B228" s="210"/>
      <c r="C228" s="201"/>
      <c r="D228" s="202"/>
      <c r="E228" s="201"/>
      <c r="F228" s="201"/>
      <c r="G228" s="200"/>
      <c r="H228" s="203"/>
      <c r="I228" s="203"/>
      <c r="J228" s="208"/>
      <c r="K228" s="209"/>
      <c r="L228" s="16"/>
      <c r="M228" s="199"/>
      <c r="N228" s="199"/>
      <c r="O228" s="211"/>
      <c r="P228" s="1"/>
      <c r="Q228" s="16"/>
      <c r="R228" s="16"/>
      <c r="S228" s="16"/>
      <c r="T228" s="1"/>
      <c r="U228" s="14"/>
      <c r="V228" s="14"/>
      <c r="W228" s="14"/>
      <c r="X228" s="14"/>
      <c r="Y228" s="25"/>
      <c r="Z228" s="25"/>
    </row>
    <row r="229" spans="1:26" ht="14.25" customHeight="1">
      <c r="A229" s="210"/>
      <c r="B229" s="210"/>
      <c r="C229" s="201"/>
      <c r="D229" s="202"/>
      <c r="E229" s="201"/>
      <c r="F229" s="201"/>
      <c r="G229" s="200"/>
      <c r="H229" s="203"/>
      <c r="I229" s="201"/>
      <c r="J229" s="193"/>
      <c r="K229" s="209"/>
      <c r="L229" s="16"/>
      <c r="M229" s="199"/>
      <c r="N229" s="199"/>
      <c r="O229" s="211"/>
      <c r="P229" s="1"/>
      <c r="Q229" s="16"/>
      <c r="R229" s="16"/>
      <c r="S229" s="16"/>
      <c r="T229" s="1"/>
      <c r="U229" s="14"/>
      <c r="V229" s="14"/>
      <c r="W229" s="14"/>
      <c r="X229" s="14"/>
      <c r="Y229" s="25"/>
      <c r="Z229" s="25"/>
    </row>
    <row r="230" spans="1:26" ht="14.25" customHeight="1">
      <c r="A230" s="210"/>
      <c r="B230" s="210"/>
      <c r="C230" s="201"/>
      <c r="D230" s="202"/>
      <c r="E230" s="201"/>
      <c r="F230" s="201"/>
      <c r="G230" s="200"/>
      <c r="H230" s="203"/>
      <c r="I230" s="201"/>
      <c r="J230" s="193"/>
      <c r="K230" s="209"/>
      <c r="L230" s="16"/>
      <c r="M230" s="199"/>
      <c r="N230" s="199"/>
      <c r="O230" s="211"/>
      <c r="P230" s="1"/>
      <c r="Q230" s="16"/>
      <c r="R230" s="16"/>
      <c r="S230" s="16"/>
      <c r="T230" s="1"/>
      <c r="U230" s="14"/>
      <c r="V230" s="14"/>
      <c r="W230" s="14"/>
      <c r="X230" s="14"/>
      <c r="Y230" s="25"/>
      <c r="Z230" s="25"/>
    </row>
    <row r="231" spans="1:26" ht="14.25" customHeight="1">
      <c r="A231" s="210"/>
      <c r="B231" s="210"/>
      <c r="C231" s="201"/>
      <c r="D231" s="202"/>
      <c r="E231" s="201"/>
      <c r="F231" s="201"/>
      <c r="G231" s="200"/>
      <c r="H231" s="203"/>
      <c r="I231" s="201"/>
      <c r="J231" s="193"/>
      <c r="K231" s="209"/>
      <c r="L231" s="16"/>
      <c r="M231" s="199"/>
      <c r="N231" s="199"/>
      <c r="O231" s="211"/>
      <c r="P231" s="1"/>
      <c r="Q231" s="16"/>
      <c r="R231" s="16"/>
      <c r="S231" s="16"/>
      <c r="T231" s="1"/>
      <c r="U231" s="14"/>
      <c r="V231" s="14"/>
      <c r="W231" s="14"/>
      <c r="X231" s="14"/>
      <c r="Y231" s="25"/>
      <c r="Z231" s="25"/>
    </row>
    <row r="232" spans="1:26" ht="14.25" customHeight="1">
      <c r="A232" s="210"/>
      <c r="B232" s="210"/>
      <c r="C232" s="201"/>
      <c r="D232" s="202"/>
      <c r="E232" s="201"/>
      <c r="F232" s="201"/>
      <c r="G232" s="200"/>
      <c r="H232" s="203"/>
      <c r="I232" s="201"/>
      <c r="J232" s="193"/>
      <c r="K232" s="209"/>
      <c r="L232" s="16"/>
      <c r="M232" s="199"/>
      <c r="N232" s="199"/>
      <c r="O232" s="211"/>
      <c r="P232" s="1"/>
      <c r="Q232" s="16"/>
      <c r="R232" s="16"/>
      <c r="S232" s="16"/>
      <c r="T232" s="1"/>
      <c r="U232" s="14"/>
      <c r="V232" s="14"/>
      <c r="W232" s="14"/>
      <c r="X232" s="14"/>
      <c r="Y232" s="25"/>
      <c r="Z232" s="25"/>
    </row>
    <row r="233" spans="1:26" ht="14.25" customHeight="1">
      <c r="A233" s="210"/>
      <c r="B233" s="210"/>
      <c r="C233" s="201"/>
      <c r="D233" s="202"/>
      <c r="E233" s="201"/>
      <c r="F233" s="201"/>
      <c r="G233" s="200"/>
      <c r="H233" s="203"/>
      <c r="I233" s="201"/>
      <c r="J233" s="193"/>
      <c r="K233" s="209"/>
      <c r="L233" s="16"/>
      <c r="M233" s="199"/>
      <c r="N233" s="199"/>
      <c r="O233" s="211"/>
      <c r="P233" s="1"/>
      <c r="Q233" s="16"/>
      <c r="R233" s="16"/>
      <c r="S233" s="16"/>
      <c r="T233" s="1"/>
      <c r="U233" s="14"/>
      <c r="V233" s="14"/>
      <c r="W233" s="14"/>
      <c r="X233" s="14"/>
      <c r="Y233" s="25"/>
      <c r="Z233" s="25"/>
    </row>
    <row r="234" spans="1:26" ht="14.25" customHeight="1">
      <c r="A234" s="210"/>
      <c r="B234" s="210"/>
      <c r="C234" s="201"/>
      <c r="D234" s="202"/>
      <c r="E234" s="201"/>
      <c r="F234" s="201"/>
      <c r="G234" s="200"/>
      <c r="H234" s="203"/>
      <c r="I234" s="203"/>
      <c r="J234" s="208"/>
      <c r="K234" s="209"/>
      <c r="L234" s="16"/>
      <c r="M234" s="199"/>
      <c r="N234" s="199"/>
      <c r="O234" s="211"/>
      <c r="P234" s="1"/>
      <c r="Q234" s="16"/>
      <c r="R234" s="16"/>
      <c r="S234" s="16"/>
      <c r="T234" s="1"/>
      <c r="U234" s="14"/>
      <c r="V234" s="14"/>
      <c r="W234" s="14"/>
      <c r="X234" s="14"/>
      <c r="Y234" s="25"/>
      <c r="Z234" s="25"/>
    </row>
    <row r="235" spans="1:26" ht="14.25" customHeight="1">
      <c r="A235" s="210"/>
      <c r="B235" s="210"/>
      <c r="C235" s="201"/>
      <c r="D235" s="202"/>
      <c r="E235" s="201"/>
      <c r="F235" s="201"/>
      <c r="G235" s="200"/>
      <c r="H235" s="203"/>
      <c r="I235" s="201"/>
      <c r="J235" s="193"/>
      <c r="K235" s="209"/>
      <c r="L235" s="16"/>
      <c r="M235" s="199"/>
      <c r="N235" s="199"/>
      <c r="O235" s="211"/>
      <c r="P235" s="1"/>
      <c r="Q235" s="16"/>
      <c r="R235" s="16"/>
      <c r="S235" s="16"/>
      <c r="T235" s="1"/>
      <c r="U235" s="14"/>
      <c r="V235" s="14"/>
      <c r="W235" s="14"/>
      <c r="X235" s="14"/>
      <c r="Y235" s="25"/>
      <c r="Z235" s="25"/>
    </row>
    <row r="236" spans="1:26" ht="14.25" customHeight="1">
      <c r="A236" s="210"/>
      <c r="B236" s="210"/>
      <c r="C236" s="201"/>
      <c r="D236" s="202"/>
      <c r="E236" s="201"/>
      <c r="F236" s="201"/>
      <c r="G236" s="200"/>
      <c r="H236" s="203"/>
      <c r="I236" s="201"/>
      <c r="J236" s="193"/>
      <c r="K236" s="209"/>
      <c r="L236" s="16"/>
      <c r="M236" s="199"/>
      <c r="N236" s="199"/>
      <c r="O236" s="211"/>
      <c r="P236" s="1"/>
      <c r="Q236" s="16"/>
      <c r="R236" s="16"/>
      <c r="S236" s="16"/>
      <c r="T236" s="1"/>
      <c r="U236" s="14"/>
      <c r="V236" s="14"/>
      <c r="W236" s="14"/>
      <c r="X236" s="14"/>
      <c r="Y236" s="25"/>
      <c r="Z236" s="25"/>
    </row>
    <row r="237" spans="1:26" ht="14.25" customHeight="1">
      <c r="A237" s="210"/>
      <c r="B237" s="210"/>
      <c r="C237" s="201"/>
      <c r="D237" s="202"/>
      <c r="E237" s="201"/>
      <c r="F237" s="201"/>
      <c r="G237" s="200"/>
      <c r="H237" s="203"/>
      <c r="I237" s="201"/>
      <c r="J237" s="193"/>
      <c r="K237" s="207"/>
      <c r="L237" s="16"/>
      <c r="M237" s="202"/>
      <c r="N237" s="199"/>
      <c r="O237" s="211"/>
      <c r="P237" s="1"/>
      <c r="Q237" s="16"/>
      <c r="R237" s="16"/>
      <c r="S237" s="16"/>
      <c r="T237" s="1"/>
      <c r="U237" s="14"/>
      <c r="V237" s="14"/>
      <c r="W237" s="14"/>
      <c r="X237" s="14"/>
      <c r="Y237" s="25"/>
      <c r="Z237" s="25"/>
    </row>
    <row r="238" spans="1:26" ht="14.25" customHeight="1">
      <c r="A238" s="210"/>
      <c r="B238" s="210"/>
      <c r="C238" s="201"/>
      <c r="D238" s="202"/>
      <c r="E238" s="201"/>
      <c r="F238" s="201"/>
      <c r="G238" s="200"/>
      <c r="H238" s="203"/>
      <c r="I238" s="201"/>
      <c r="J238" s="193"/>
      <c r="K238" s="207"/>
      <c r="L238" s="16"/>
      <c r="M238" s="199"/>
      <c r="N238" s="199"/>
      <c r="O238" s="211"/>
      <c r="P238" s="1"/>
      <c r="Q238" s="16"/>
      <c r="R238" s="16"/>
      <c r="S238" s="16"/>
      <c r="T238" s="1"/>
      <c r="U238" s="14"/>
      <c r="V238" s="14"/>
      <c r="W238" s="14"/>
      <c r="X238" s="14"/>
      <c r="Y238" s="25"/>
      <c r="Z238" s="25"/>
    </row>
    <row r="239" spans="1:26" ht="14.25" customHeight="1">
      <c r="A239" s="210"/>
      <c r="B239" s="210"/>
      <c r="C239" s="201"/>
      <c r="D239" s="202"/>
      <c r="E239" s="201"/>
      <c r="F239" s="201"/>
      <c r="G239" s="200"/>
      <c r="H239" s="203"/>
      <c r="I239" s="201"/>
      <c r="J239" s="193"/>
      <c r="K239" s="207"/>
      <c r="L239" s="16"/>
      <c r="M239" s="199"/>
      <c r="N239" s="199"/>
      <c r="O239" s="211"/>
      <c r="P239" s="1"/>
      <c r="Q239" s="16"/>
      <c r="R239" s="16"/>
      <c r="S239" s="16"/>
      <c r="T239" s="1"/>
      <c r="U239" s="14"/>
      <c r="V239" s="14"/>
      <c r="W239" s="14"/>
      <c r="X239" s="14"/>
      <c r="Y239" s="25"/>
      <c r="Z239" s="25"/>
    </row>
    <row r="240" spans="1:26" ht="14.25" customHeight="1">
      <c r="A240" s="210"/>
      <c r="B240" s="210"/>
      <c r="C240" s="201"/>
      <c r="D240" s="202"/>
      <c r="E240" s="201"/>
      <c r="F240" s="201"/>
      <c r="G240" s="200"/>
      <c r="H240" s="203"/>
      <c r="I240" s="201"/>
      <c r="J240" s="193"/>
      <c r="K240" s="207"/>
      <c r="L240" s="16"/>
      <c r="M240" s="199"/>
      <c r="N240" s="199"/>
      <c r="O240" s="211"/>
      <c r="P240" s="1"/>
      <c r="Q240" s="16"/>
      <c r="R240" s="16"/>
      <c r="S240" s="16"/>
      <c r="T240" s="1"/>
      <c r="U240" s="14"/>
      <c r="V240" s="14"/>
      <c r="W240" s="14"/>
      <c r="X240" s="14"/>
      <c r="Y240" s="25"/>
      <c r="Z240" s="25"/>
    </row>
    <row r="241" spans="1:26" ht="14.25" customHeight="1">
      <c r="A241" s="210"/>
      <c r="B241" s="210"/>
      <c r="C241" s="201"/>
      <c r="D241" s="202"/>
      <c r="E241" s="201"/>
      <c r="F241" s="201"/>
      <c r="G241" s="200"/>
      <c r="H241" s="203"/>
      <c r="I241" s="201"/>
      <c r="J241" s="193"/>
      <c r="K241" s="207"/>
      <c r="L241" s="16"/>
      <c r="M241" s="199"/>
      <c r="N241" s="199"/>
      <c r="O241" s="211"/>
      <c r="P241" s="1"/>
      <c r="Q241" s="16"/>
      <c r="R241" s="16"/>
      <c r="S241" s="16"/>
      <c r="T241" s="1"/>
      <c r="U241" s="14"/>
      <c r="V241" s="14"/>
      <c r="W241" s="14"/>
      <c r="X241" s="14"/>
      <c r="Y241" s="25"/>
      <c r="Z241" s="25"/>
    </row>
    <row r="242" spans="1:26" ht="14.25" customHeight="1">
      <c r="A242" s="210"/>
      <c r="B242" s="210"/>
      <c r="C242" s="201"/>
      <c r="D242" s="202"/>
      <c r="E242" s="201"/>
      <c r="F242" s="201"/>
      <c r="G242" s="200"/>
      <c r="H242" s="203"/>
      <c r="I242" s="201"/>
      <c r="J242" s="193"/>
      <c r="K242" s="207"/>
      <c r="L242" s="16"/>
      <c r="M242" s="199"/>
      <c r="N242" s="199"/>
      <c r="O242" s="211"/>
      <c r="P242" s="1"/>
      <c r="Q242" s="16"/>
      <c r="R242" s="16"/>
      <c r="S242" s="16"/>
      <c r="T242" s="1"/>
      <c r="U242" s="14"/>
      <c r="V242" s="14"/>
      <c r="W242" s="14"/>
      <c r="X242" s="14"/>
      <c r="Y242" s="25"/>
      <c r="Z242" s="25"/>
    </row>
    <row r="243" spans="1:26" ht="14.25" customHeight="1">
      <c r="A243" s="210"/>
      <c r="B243" s="210"/>
      <c r="C243" s="201"/>
      <c r="D243" s="202"/>
      <c r="E243" s="201"/>
      <c r="F243" s="201"/>
      <c r="G243" s="200"/>
      <c r="H243" s="203"/>
      <c r="I243" s="201"/>
      <c r="J243" s="193"/>
      <c r="K243" s="207"/>
      <c r="L243" s="16"/>
      <c r="M243" s="199"/>
      <c r="N243" s="199"/>
      <c r="O243" s="211"/>
      <c r="P243" s="1"/>
      <c r="Q243" s="16"/>
      <c r="R243" s="16"/>
      <c r="S243" s="16"/>
      <c r="T243" s="1"/>
      <c r="U243" s="14"/>
      <c r="V243" s="14"/>
      <c r="W243" s="14"/>
      <c r="X243" s="14"/>
      <c r="Y243" s="25"/>
      <c r="Z243" s="25"/>
    </row>
    <row r="244" spans="1:26" ht="14.25" customHeight="1">
      <c r="A244" s="210"/>
      <c r="B244" s="210"/>
      <c r="C244" s="201"/>
      <c r="D244" s="202"/>
      <c r="E244" s="201"/>
      <c r="F244" s="201"/>
      <c r="G244" s="200"/>
      <c r="H244" s="203"/>
      <c r="I244" s="201"/>
      <c r="J244" s="193"/>
      <c r="K244" s="207"/>
      <c r="L244" s="16"/>
      <c r="M244" s="199"/>
      <c r="N244" s="199"/>
      <c r="O244" s="211"/>
      <c r="P244" s="1"/>
      <c r="Q244" s="16"/>
      <c r="R244" s="16"/>
      <c r="S244" s="16"/>
      <c r="T244" s="1"/>
      <c r="U244" s="14"/>
      <c r="V244" s="14"/>
      <c r="W244" s="14"/>
      <c r="X244" s="14"/>
      <c r="Y244" s="25"/>
      <c r="Z244" s="25"/>
    </row>
    <row r="245" spans="1:26" ht="14.25" customHeight="1">
      <c r="A245" s="210"/>
      <c r="B245" s="210"/>
      <c r="C245" s="201"/>
      <c r="D245" s="202"/>
      <c r="E245" s="201"/>
      <c r="F245" s="201"/>
      <c r="G245" s="200"/>
      <c r="H245" s="203"/>
      <c r="I245" s="201"/>
      <c r="J245" s="193"/>
      <c r="K245" s="207"/>
      <c r="L245" s="16"/>
      <c r="M245" s="199"/>
      <c r="N245" s="199"/>
      <c r="O245" s="211"/>
      <c r="P245" s="1"/>
      <c r="Q245" s="16"/>
      <c r="R245" s="16"/>
      <c r="S245" s="16"/>
      <c r="T245" s="1"/>
      <c r="U245" s="14"/>
      <c r="V245" s="14"/>
      <c r="W245" s="14"/>
      <c r="X245" s="14"/>
      <c r="Y245" s="25"/>
      <c r="Z245" s="25"/>
    </row>
    <row r="246" spans="1:26" ht="14.25" customHeight="1">
      <c r="A246" s="210"/>
      <c r="B246" s="210"/>
      <c r="C246" s="201"/>
      <c r="D246" s="202"/>
      <c r="E246" s="201"/>
      <c r="F246" s="201"/>
      <c r="G246" s="200"/>
      <c r="H246" s="203"/>
      <c r="I246" s="201"/>
      <c r="J246" s="193"/>
      <c r="K246" s="209"/>
      <c r="L246" s="16"/>
      <c r="M246" s="199"/>
      <c r="N246" s="199"/>
      <c r="O246" s="211"/>
      <c r="P246" s="1"/>
      <c r="Q246" s="16"/>
      <c r="R246" s="16"/>
      <c r="S246" s="16"/>
      <c r="T246" s="1"/>
      <c r="U246" s="14"/>
      <c r="V246" s="14"/>
      <c r="W246" s="14"/>
      <c r="X246" s="14"/>
      <c r="Y246" s="25"/>
      <c r="Z246" s="25"/>
    </row>
    <row r="247" spans="1:26" ht="14.25" customHeight="1">
      <c r="A247" s="210"/>
      <c r="B247" s="210"/>
      <c r="C247" s="201"/>
      <c r="D247" s="202"/>
      <c r="E247" s="201"/>
      <c r="F247" s="201"/>
      <c r="G247" s="200"/>
      <c r="H247" s="203"/>
      <c r="I247" s="201"/>
      <c r="J247" s="193"/>
      <c r="K247" s="207"/>
      <c r="L247" s="16"/>
      <c r="M247" s="199"/>
      <c r="N247" s="199"/>
      <c r="O247" s="211"/>
      <c r="P247" s="1"/>
      <c r="Q247" s="16"/>
      <c r="R247" s="16"/>
      <c r="S247" s="16"/>
      <c r="T247" s="1"/>
      <c r="U247" s="14"/>
      <c r="V247" s="14"/>
      <c r="W247" s="14"/>
      <c r="X247" s="14"/>
      <c r="Y247" s="25"/>
      <c r="Z247" s="25"/>
    </row>
    <row r="248" spans="1:26" ht="14.25" customHeight="1">
      <c r="A248" s="210"/>
      <c r="B248" s="210"/>
      <c r="C248" s="201"/>
      <c r="D248" s="202"/>
      <c r="E248" s="201"/>
      <c r="F248" s="201"/>
      <c r="G248" s="200"/>
      <c r="H248" s="203"/>
      <c r="I248" s="201"/>
      <c r="J248" s="193"/>
      <c r="K248" s="207"/>
      <c r="L248" s="16"/>
      <c r="M248" s="199"/>
      <c r="N248" s="199"/>
      <c r="O248" s="211"/>
      <c r="P248" s="1"/>
      <c r="Q248" s="16"/>
      <c r="R248" s="16"/>
      <c r="S248" s="16"/>
      <c r="T248" s="1"/>
      <c r="U248" s="14"/>
      <c r="V248" s="14"/>
      <c r="W248" s="14"/>
      <c r="X248" s="14"/>
      <c r="Y248" s="25"/>
      <c r="Z248" s="25"/>
    </row>
    <row r="249" spans="1:26" ht="14.25" customHeight="1">
      <c r="A249" s="210"/>
      <c r="B249" s="210"/>
      <c r="C249" s="201"/>
      <c r="D249" s="202"/>
      <c r="E249" s="201"/>
      <c r="F249" s="201"/>
      <c r="G249" s="200"/>
      <c r="H249" s="203"/>
      <c r="I249" s="201"/>
      <c r="J249" s="193"/>
      <c r="K249" s="207"/>
      <c r="L249" s="16"/>
      <c r="M249" s="199"/>
      <c r="N249" s="199"/>
      <c r="O249" s="211"/>
      <c r="P249" s="1"/>
      <c r="Q249" s="16"/>
      <c r="R249" s="16"/>
      <c r="S249" s="16"/>
      <c r="T249" s="1"/>
      <c r="U249" s="14"/>
      <c r="V249" s="14"/>
      <c r="W249" s="14"/>
      <c r="X249" s="14"/>
      <c r="Y249" s="25"/>
      <c r="Z249" s="25"/>
    </row>
    <row r="250" spans="1:26" ht="14.25" customHeight="1">
      <c r="A250" s="210"/>
      <c r="B250" s="210"/>
      <c r="C250" s="201"/>
      <c r="D250" s="202"/>
      <c r="E250" s="201"/>
      <c r="F250" s="201"/>
      <c r="G250" s="200"/>
      <c r="H250" s="203"/>
      <c r="I250" s="201"/>
      <c r="J250" s="193"/>
      <c r="K250" s="207"/>
      <c r="L250" s="16"/>
      <c r="M250" s="199"/>
      <c r="N250" s="199"/>
      <c r="O250" s="211"/>
      <c r="P250" s="1"/>
      <c r="Q250" s="16"/>
      <c r="R250" s="16"/>
      <c r="S250" s="16"/>
      <c r="T250" s="1"/>
      <c r="U250" s="14"/>
      <c r="V250" s="14"/>
      <c r="W250" s="14"/>
      <c r="X250" s="14"/>
      <c r="Y250" s="25"/>
      <c r="Z250" s="25"/>
    </row>
    <row r="251" spans="1:26" ht="14.25" customHeight="1">
      <c r="A251" s="210"/>
      <c r="B251" s="210"/>
      <c r="C251" s="201"/>
      <c r="D251" s="202"/>
      <c r="E251" s="201"/>
      <c r="F251" s="201"/>
      <c r="G251" s="200"/>
      <c r="H251" s="203"/>
      <c r="I251" s="201"/>
      <c r="J251" s="193"/>
      <c r="K251" s="207"/>
      <c r="L251" s="16"/>
      <c r="M251" s="199"/>
      <c r="N251" s="199"/>
      <c r="O251" s="211"/>
      <c r="P251" s="1"/>
      <c r="Q251" s="16"/>
      <c r="R251" s="16"/>
      <c r="S251" s="16"/>
      <c r="T251" s="1"/>
      <c r="U251" s="14"/>
      <c r="V251" s="14"/>
      <c r="W251" s="14"/>
      <c r="X251" s="14"/>
      <c r="Y251" s="25"/>
      <c r="Z251" s="25"/>
    </row>
    <row r="252" spans="1:26" ht="14.25" customHeight="1">
      <c r="A252" s="210"/>
      <c r="B252" s="210"/>
      <c r="C252" s="201"/>
      <c r="D252" s="202"/>
      <c r="E252" s="201"/>
      <c r="F252" s="201"/>
      <c r="G252" s="200"/>
      <c r="H252" s="203"/>
      <c r="I252" s="201"/>
      <c r="J252" s="193"/>
      <c r="K252" s="207"/>
      <c r="L252" s="16"/>
      <c r="M252" s="199"/>
      <c r="N252" s="199"/>
      <c r="O252" s="211"/>
      <c r="P252" s="1"/>
      <c r="Q252" s="16"/>
      <c r="R252" s="16"/>
      <c r="S252" s="16"/>
      <c r="T252" s="1"/>
      <c r="U252" s="14"/>
      <c r="V252" s="14"/>
      <c r="W252" s="14"/>
      <c r="X252" s="14"/>
      <c r="Y252" s="25"/>
      <c r="Z252" s="25"/>
    </row>
    <row r="253" spans="1:26" ht="14.25" customHeight="1">
      <c r="A253" s="210"/>
      <c r="B253" s="210"/>
      <c r="C253" s="201"/>
      <c r="D253" s="202"/>
      <c r="E253" s="201"/>
      <c r="F253" s="201"/>
      <c r="G253" s="200"/>
      <c r="H253" s="203"/>
      <c r="I253" s="201"/>
      <c r="J253" s="193"/>
      <c r="K253" s="207"/>
      <c r="L253" s="16"/>
      <c r="M253" s="199"/>
      <c r="N253" s="199"/>
      <c r="O253" s="211"/>
      <c r="P253" s="1"/>
      <c r="Q253" s="16"/>
      <c r="R253" s="16"/>
      <c r="S253" s="16"/>
      <c r="T253" s="1"/>
      <c r="U253" s="14"/>
      <c r="V253" s="14"/>
      <c r="W253" s="14"/>
      <c r="X253" s="14"/>
      <c r="Y253" s="25"/>
      <c r="Z253" s="25"/>
    </row>
    <row r="254" spans="1:26" ht="14.25" customHeight="1">
      <c r="A254" s="210"/>
      <c r="B254" s="210"/>
      <c r="C254" s="201"/>
      <c r="D254" s="202"/>
      <c r="E254" s="201"/>
      <c r="F254" s="201"/>
      <c r="G254" s="200"/>
      <c r="H254" s="203"/>
      <c r="I254" s="201"/>
      <c r="J254" s="193"/>
      <c r="K254" s="207"/>
      <c r="L254" s="16"/>
      <c r="M254" s="199"/>
      <c r="N254" s="199"/>
      <c r="O254" s="211"/>
      <c r="P254" s="1"/>
      <c r="Q254" s="16"/>
      <c r="R254" s="16"/>
      <c r="S254" s="16"/>
      <c r="T254" s="1"/>
      <c r="U254" s="14"/>
      <c r="V254" s="14"/>
      <c r="W254" s="14"/>
      <c r="X254" s="14"/>
      <c r="Y254" s="25"/>
      <c r="Z254" s="25"/>
    </row>
    <row r="255" spans="1:26" ht="14.25" customHeight="1">
      <c r="A255" s="210"/>
      <c r="B255" s="210"/>
      <c r="C255" s="201"/>
      <c r="D255" s="202"/>
      <c r="E255" s="201"/>
      <c r="F255" s="201"/>
      <c r="G255" s="200"/>
      <c r="H255" s="203"/>
      <c r="I255" s="201"/>
      <c r="J255" s="193"/>
      <c r="K255" s="207"/>
      <c r="L255" s="16"/>
      <c r="M255" s="199"/>
      <c r="N255" s="199"/>
      <c r="O255" s="211"/>
      <c r="P255" s="1"/>
      <c r="Q255" s="16"/>
      <c r="R255" s="16"/>
      <c r="S255" s="16"/>
      <c r="T255" s="1"/>
      <c r="U255" s="14"/>
      <c r="V255" s="14"/>
      <c r="W255" s="14"/>
      <c r="X255" s="14"/>
      <c r="Y255" s="25"/>
      <c r="Z255" s="25"/>
    </row>
    <row r="256" spans="1:26" ht="14.25" customHeight="1">
      <c r="A256" s="210"/>
      <c r="B256" s="210"/>
      <c r="C256" s="201"/>
      <c r="D256" s="202"/>
      <c r="E256" s="201"/>
      <c r="F256" s="201"/>
      <c r="G256" s="200"/>
      <c r="H256" s="203"/>
      <c r="I256" s="201"/>
      <c r="J256" s="193"/>
      <c r="K256" s="207"/>
      <c r="L256" s="16"/>
      <c r="M256" s="199"/>
      <c r="N256" s="199"/>
      <c r="O256" s="211"/>
      <c r="P256" s="1"/>
      <c r="Q256" s="16"/>
      <c r="R256" s="16"/>
      <c r="S256" s="16"/>
      <c r="T256" s="1"/>
      <c r="U256" s="14"/>
      <c r="V256" s="14"/>
      <c r="W256" s="14"/>
      <c r="X256" s="14"/>
      <c r="Y256" s="25"/>
      <c r="Z256" s="25"/>
    </row>
    <row r="257" spans="1:26" ht="14.25" customHeight="1">
      <c r="A257" s="210"/>
      <c r="B257" s="210"/>
      <c r="C257" s="201"/>
      <c r="D257" s="202"/>
      <c r="E257" s="201"/>
      <c r="F257" s="201"/>
      <c r="G257" s="200"/>
      <c r="H257" s="203"/>
      <c r="I257" s="201"/>
      <c r="J257" s="193"/>
      <c r="K257" s="207"/>
      <c r="L257" s="16"/>
      <c r="M257" s="199"/>
      <c r="N257" s="199"/>
      <c r="O257" s="211"/>
      <c r="P257" s="1"/>
      <c r="Q257" s="16"/>
      <c r="R257" s="16"/>
      <c r="S257" s="16"/>
      <c r="T257" s="1"/>
      <c r="U257" s="14"/>
      <c r="V257" s="14"/>
      <c r="W257" s="14"/>
      <c r="X257" s="14"/>
      <c r="Y257" s="25"/>
      <c r="Z257" s="25"/>
    </row>
    <row r="258" spans="1:26" ht="14.25" customHeight="1">
      <c r="A258" s="210"/>
      <c r="B258" s="210"/>
      <c r="C258" s="201"/>
      <c r="D258" s="202"/>
      <c r="E258" s="201"/>
      <c r="F258" s="201"/>
      <c r="G258" s="200"/>
      <c r="H258" s="203"/>
      <c r="I258" s="201"/>
      <c r="J258" s="193"/>
      <c r="K258" s="207"/>
      <c r="L258" s="16"/>
      <c r="M258" s="199"/>
      <c r="N258" s="199"/>
      <c r="O258" s="211"/>
      <c r="P258" s="1"/>
      <c r="Q258" s="16"/>
      <c r="R258" s="16"/>
      <c r="S258" s="16"/>
      <c r="T258" s="1"/>
      <c r="U258" s="14"/>
      <c r="V258" s="14"/>
      <c r="W258" s="14"/>
      <c r="X258" s="14"/>
      <c r="Y258" s="25"/>
      <c r="Z258" s="25"/>
    </row>
    <row r="259" spans="1:26" ht="14.25" customHeight="1">
      <c r="A259" s="210"/>
      <c r="B259" s="210"/>
      <c r="C259" s="201"/>
      <c r="D259" s="202"/>
      <c r="E259" s="201"/>
      <c r="F259" s="201"/>
      <c r="G259" s="200"/>
      <c r="H259" s="203"/>
      <c r="I259" s="201"/>
      <c r="J259" s="193"/>
      <c r="K259" s="201"/>
      <c r="L259" s="16"/>
      <c r="M259" s="199"/>
      <c r="N259" s="199"/>
      <c r="O259" s="211"/>
      <c r="P259" s="1"/>
      <c r="Q259" s="16"/>
      <c r="R259" s="16"/>
      <c r="S259" s="16"/>
      <c r="T259" s="1"/>
      <c r="U259" s="14"/>
      <c r="V259" s="14"/>
      <c r="W259" s="14"/>
      <c r="X259" s="14"/>
      <c r="Y259" s="25"/>
      <c r="Z259" s="25"/>
    </row>
    <row r="260" spans="1:26" ht="14.25" customHeight="1">
      <c r="A260" s="210"/>
      <c r="B260" s="210"/>
      <c r="C260" s="201"/>
      <c r="D260" s="202"/>
      <c r="E260" s="201"/>
      <c r="F260" s="201"/>
      <c r="G260" s="200"/>
      <c r="H260" s="203"/>
      <c r="I260" s="201"/>
      <c r="J260" s="193"/>
      <c r="K260" s="201"/>
      <c r="L260" s="16"/>
      <c r="M260" s="199"/>
      <c r="N260" s="199"/>
      <c r="O260" s="211"/>
      <c r="P260" s="1"/>
      <c r="Q260" s="16"/>
      <c r="R260" s="16"/>
      <c r="S260" s="16"/>
      <c r="T260" s="1"/>
      <c r="U260" s="14"/>
      <c r="V260" s="14"/>
      <c r="W260" s="14"/>
      <c r="X260" s="14"/>
      <c r="Y260" s="25"/>
      <c r="Z260" s="25"/>
    </row>
    <row r="261" spans="1:26" ht="14.25" customHeight="1">
      <c r="A261" s="210"/>
      <c r="B261" s="210"/>
      <c r="C261" s="201"/>
      <c r="D261" s="202"/>
      <c r="E261" s="201"/>
      <c r="F261" s="201"/>
      <c r="G261" s="200"/>
      <c r="H261" s="203"/>
      <c r="I261" s="201"/>
      <c r="J261" s="193"/>
      <c r="K261" s="212"/>
      <c r="L261" s="16"/>
      <c r="M261" s="199"/>
      <c r="N261" s="199"/>
      <c r="O261" s="211"/>
      <c r="P261" s="1"/>
      <c r="Q261" s="16"/>
      <c r="R261" s="16"/>
      <c r="S261" s="16"/>
      <c r="T261" s="1"/>
      <c r="U261" s="14"/>
      <c r="V261" s="14"/>
      <c r="W261" s="14"/>
      <c r="X261" s="14"/>
      <c r="Y261" s="25"/>
      <c r="Z261" s="25"/>
    </row>
    <row r="262" spans="1:26" ht="14.25" customHeight="1">
      <c r="A262" s="210"/>
      <c r="B262" s="210"/>
      <c r="C262" s="201"/>
      <c r="D262" s="202"/>
      <c r="E262" s="201"/>
      <c r="F262" s="201"/>
      <c r="G262" s="200"/>
      <c r="H262" s="203"/>
      <c r="I262" s="201"/>
      <c r="J262" s="193"/>
      <c r="K262" s="201"/>
      <c r="L262" s="191"/>
      <c r="M262" s="199"/>
      <c r="N262" s="199"/>
      <c r="O262" s="211"/>
      <c r="P262" s="1"/>
      <c r="Q262" s="16"/>
      <c r="R262" s="16"/>
      <c r="S262" s="16"/>
      <c r="T262" s="1"/>
      <c r="U262" s="25"/>
      <c r="V262" s="25"/>
      <c r="W262" s="25"/>
      <c r="X262" s="25"/>
      <c r="Y262" s="25"/>
      <c r="Z262" s="25"/>
    </row>
    <row r="263" spans="1:26" ht="14.25" customHeight="1">
      <c r="A263" s="210"/>
      <c r="B263" s="210"/>
      <c r="C263" s="201"/>
      <c r="D263" s="202"/>
      <c r="E263" s="201"/>
      <c r="F263" s="201"/>
      <c r="G263" s="200"/>
      <c r="H263" s="203"/>
      <c r="I263" s="201"/>
      <c r="J263" s="193"/>
      <c r="K263" s="201"/>
      <c r="L263" s="191"/>
      <c r="M263" s="199"/>
      <c r="N263" s="199"/>
      <c r="O263" s="211"/>
      <c r="P263" s="1"/>
      <c r="Q263" s="16"/>
      <c r="R263" s="16"/>
      <c r="S263" s="16"/>
      <c r="T263" s="1"/>
      <c r="U263" s="25"/>
      <c r="V263" s="25"/>
      <c r="W263" s="25"/>
      <c r="X263" s="25"/>
      <c r="Y263" s="25"/>
      <c r="Z263" s="25"/>
    </row>
    <row r="264" spans="1:26" ht="14.25" customHeight="1">
      <c r="A264" s="210"/>
      <c r="B264" s="210"/>
      <c r="C264" s="201"/>
      <c r="D264" s="202"/>
      <c r="E264" s="201"/>
      <c r="F264" s="201"/>
      <c r="G264" s="200"/>
      <c r="H264" s="203"/>
      <c r="I264" s="201"/>
      <c r="J264" s="193"/>
      <c r="K264" s="201"/>
      <c r="L264" s="191"/>
      <c r="M264" s="199"/>
      <c r="N264" s="199"/>
      <c r="O264" s="211"/>
      <c r="P264" s="1"/>
      <c r="Q264" s="16"/>
      <c r="R264" s="16"/>
      <c r="S264" s="16"/>
      <c r="T264" s="1"/>
      <c r="U264" s="25"/>
      <c r="V264" s="25"/>
      <c r="W264" s="25"/>
      <c r="X264" s="25"/>
      <c r="Y264" s="25"/>
      <c r="Z264" s="25"/>
    </row>
    <row r="265" spans="1:26" ht="14.25" customHeight="1">
      <c r="A265" s="210"/>
      <c r="B265" s="210"/>
      <c r="C265" s="201"/>
      <c r="D265" s="202"/>
      <c r="E265" s="201"/>
      <c r="F265" s="201"/>
      <c r="G265" s="200"/>
      <c r="H265" s="203"/>
      <c r="I265" s="201"/>
      <c r="J265" s="193"/>
      <c r="K265" s="201"/>
      <c r="L265" s="191"/>
      <c r="M265" s="199"/>
      <c r="N265" s="199"/>
      <c r="O265" s="211"/>
      <c r="P265" s="1"/>
      <c r="Q265" s="16"/>
      <c r="R265" s="16"/>
      <c r="S265" s="16"/>
      <c r="T265" s="1"/>
      <c r="U265" s="25"/>
      <c r="V265" s="25"/>
      <c r="W265" s="25"/>
      <c r="X265" s="25"/>
      <c r="Y265" s="25"/>
      <c r="Z265" s="25"/>
    </row>
    <row r="266" spans="1:26" ht="14.25" customHeight="1">
      <c r="A266" s="210"/>
      <c r="B266" s="210"/>
      <c r="C266" s="201"/>
      <c r="D266" s="202"/>
      <c r="E266" s="201"/>
      <c r="F266" s="201"/>
      <c r="G266" s="200"/>
      <c r="H266" s="203"/>
      <c r="I266" s="201"/>
      <c r="J266" s="193"/>
      <c r="K266" s="133"/>
      <c r="L266" s="191"/>
      <c r="M266" s="199"/>
      <c r="N266" s="199"/>
      <c r="O266" s="211"/>
      <c r="P266" s="1"/>
      <c r="Q266" s="16"/>
      <c r="R266" s="16"/>
      <c r="S266" s="16"/>
      <c r="T266" s="1"/>
      <c r="U266" s="25"/>
      <c r="V266" s="25"/>
      <c r="W266" s="25"/>
      <c r="X266" s="25"/>
      <c r="Y266" s="25"/>
      <c r="Z266" s="25"/>
    </row>
    <row r="267" spans="1:26" ht="14.25" customHeight="1">
      <c r="A267" s="210"/>
      <c r="B267" s="210"/>
      <c r="C267" s="201"/>
      <c r="D267" s="202"/>
      <c r="E267" s="201"/>
      <c r="F267" s="201"/>
      <c r="G267" s="200"/>
      <c r="H267" s="203"/>
      <c r="I267" s="201"/>
      <c r="J267" s="193"/>
      <c r="K267" s="201"/>
      <c r="L267" s="191"/>
      <c r="M267" s="199"/>
      <c r="N267" s="199"/>
      <c r="O267" s="211"/>
      <c r="P267" s="1"/>
      <c r="Q267" s="16"/>
      <c r="R267" s="16"/>
      <c r="S267" s="16"/>
      <c r="T267" s="1"/>
      <c r="U267" s="25"/>
      <c r="V267" s="25"/>
      <c r="W267" s="25"/>
      <c r="X267" s="25"/>
      <c r="Y267" s="25"/>
      <c r="Z267" s="25"/>
    </row>
    <row r="268" spans="1:26" ht="14.25" customHeight="1">
      <c r="A268" s="210"/>
      <c r="B268" s="210"/>
      <c r="C268" s="201"/>
      <c r="D268" s="202"/>
      <c r="E268" s="201"/>
      <c r="F268" s="201"/>
      <c r="G268" s="200"/>
      <c r="H268" s="203"/>
      <c r="I268" s="201"/>
      <c r="J268" s="193"/>
      <c r="K268" s="201"/>
      <c r="L268" s="191"/>
      <c r="M268" s="199"/>
      <c r="N268" s="199"/>
      <c r="O268" s="211"/>
      <c r="P268" s="1"/>
      <c r="Q268" s="16"/>
      <c r="R268" s="16"/>
      <c r="S268" s="16"/>
      <c r="T268" s="1"/>
      <c r="U268" s="25"/>
      <c r="V268" s="25"/>
      <c r="W268" s="25"/>
      <c r="X268" s="25"/>
      <c r="Y268" s="25"/>
      <c r="Z268" s="25"/>
    </row>
    <row r="269" spans="1:26" ht="14.25" customHeight="1">
      <c r="A269" s="210"/>
      <c r="B269" s="210"/>
      <c r="C269" s="201"/>
      <c r="D269" s="202"/>
      <c r="E269" s="201"/>
      <c r="F269" s="201"/>
      <c r="G269" s="200"/>
      <c r="H269" s="203"/>
      <c r="I269" s="201"/>
      <c r="J269" s="193"/>
      <c r="K269" s="201"/>
      <c r="L269" s="191"/>
      <c r="M269" s="199"/>
      <c r="N269" s="199"/>
      <c r="O269" s="211"/>
      <c r="P269" s="1"/>
      <c r="Q269" s="16"/>
      <c r="R269" s="16"/>
      <c r="S269" s="16"/>
      <c r="T269" s="1"/>
      <c r="U269" s="25"/>
      <c r="V269" s="25"/>
      <c r="W269" s="25"/>
      <c r="X269" s="25"/>
      <c r="Y269" s="25"/>
      <c r="Z269" s="25"/>
    </row>
    <row r="270" spans="1:26" ht="14.25" customHeight="1">
      <c r="A270" s="210"/>
      <c r="B270" s="210"/>
      <c r="C270" s="201"/>
      <c r="D270" s="202"/>
      <c r="E270" s="201"/>
      <c r="F270" s="201"/>
      <c r="G270" s="200"/>
      <c r="H270" s="203"/>
      <c r="I270" s="201"/>
      <c r="J270" s="193"/>
      <c r="K270" s="201"/>
      <c r="L270" s="191"/>
      <c r="M270" s="199"/>
      <c r="N270" s="199"/>
      <c r="O270" s="211"/>
      <c r="P270" s="1"/>
      <c r="Q270" s="16"/>
      <c r="R270" s="16"/>
      <c r="S270" s="16"/>
      <c r="T270" s="1"/>
      <c r="U270" s="25"/>
      <c r="V270" s="25"/>
      <c r="W270" s="25"/>
      <c r="X270" s="25"/>
      <c r="Y270" s="25"/>
      <c r="Z270" s="25"/>
    </row>
    <row r="271" spans="1:26" ht="14.25" customHeight="1">
      <c r="A271" s="210"/>
      <c r="B271" s="210"/>
      <c r="C271" s="201"/>
      <c r="D271" s="202"/>
      <c r="E271" s="201"/>
      <c r="F271" s="201"/>
      <c r="G271" s="200"/>
      <c r="H271" s="203"/>
      <c r="I271" s="201"/>
      <c r="J271" s="193"/>
      <c r="K271" s="201"/>
      <c r="L271" s="191"/>
      <c r="M271" s="199"/>
      <c r="N271" s="199"/>
      <c r="O271" s="211"/>
      <c r="P271" s="1"/>
      <c r="Q271" s="16"/>
      <c r="R271" s="16"/>
      <c r="S271" s="16"/>
      <c r="T271" s="1"/>
      <c r="U271" s="25"/>
      <c r="V271" s="25"/>
      <c r="W271" s="25"/>
      <c r="X271" s="25"/>
      <c r="Y271" s="25"/>
      <c r="Z271" s="25"/>
    </row>
    <row r="272" spans="1:26" ht="14.25" customHeight="1">
      <c r="A272" s="210"/>
      <c r="B272" s="210"/>
      <c r="C272" s="201"/>
      <c r="D272" s="202"/>
      <c r="E272" s="201"/>
      <c r="F272" s="201"/>
      <c r="G272" s="200"/>
      <c r="H272" s="203"/>
      <c r="I272" s="201"/>
      <c r="J272" s="193"/>
      <c r="K272" s="201"/>
      <c r="L272" s="191"/>
      <c r="M272" s="199"/>
      <c r="N272" s="199"/>
      <c r="O272" s="211"/>
      <c r="P272" s="1"/>
      <c r="Q272" s="16"/>
      <c r="R272" s="16"/>
      <c r="S272" s="16"/>
      <c r="T272" s="1"/>
      <c r="U272" s="25"/>
      <c r="V272" s="25"/>
      <c r="W272" s="25"/>
      <c r="X272" s="25"/>
      <c r="Y272" s="25"/>
      <c r="Z272" s="25"/>
    </row>
    <row r="273" spans="1:26" ht="14.25" customHeight="1">
      <c r="A273" s="210"/>
      <c r="B273" s="210"/>
      <c r="C273" s="201"/>
      <c r="D273" s="202"/>
      <c r="E273" s="201"/>
      <c r="F273" s="201"/>
      <c r="G273" s="200"/>
      <c r="H273" s="203"/>
      <c r="I273" s="201"/>
      <c r="J273" s="193"/>
      <c r="K273" s="201"/>
      <c r="L273" s="191"/>
      <c r="M273" s="199"/>
      <c r="N273" s="199"/>
      <c r="O273" s="211"/>
      <c r="P273" s="1"/>
      <c r="Q273" s="16"/>
      <c r="R273" s="16"/>
      <c r="S273" s="16"/>
      <c r="T273" s="1"/>
      <c r="U273" s="25"/>
      <c r="V273" s="25"/>
      <c r="W273" s="25"/>
      <c r="X273" s="25"/>
      <c r="Y273" s="25"/>
      <c r="Z273" s="25"/>
    </row>
    <row r="274" spans="1:26" ht="14.25" customHeight="1">
      <c r="A274" s="210"/>
      <c r="B274" s="210"/>
      <c r="C274" s="201"/>
      <c r="D274" s="202"/>
      <c r="E274" s="201"/>
      <c r="F274" s="201"/>
      <c r="G274" s="200"/>
      <c r="H274" s="203"/>
      <c r="I274" s="201"/>
      <c r="J274" s="193"/>
      <c r="K274" s="201"/>
      <c r="L274" s="191"/>
      <c r="M274" s="199"/>
      <c r="N274" s="199"/>
      <c r="O274" s="211"/>
      <c r="P274" s="1"/>
      <c r="Q274" s="16"/>
      <c r="R274" s="16"/>
      <c r="S274" s="16"/>
      <c r="T274" s="1"/>
      <c r="U274" s="25"/>
      <c r="V274" s="25"/>
      <c r="W274" s="25"/>
      <c r="X274" s="25"/>
      <c r="Y274" s="25"/>
      <c r="Z274" s="25"/>
    </row>
    <row r="275" spans="1:26" ht="14.25" customHeight="1">
      <c r="A275" s="210"/>
      <c r="B275" s="210"/>
      <c r="C275" s="201"/>
      <c r="D275" s="202"/>
      <c r="E275" s="201"/>
      <c r="F275" s="201"/>
      <c r="G275" s="200"/>
      <c r="H275" s="203"/>
      <c r="I275" s="201"/>
      <c r="J275" s="193"/>
      <c r="K275" s="201"/>
      <c r="L275" s="191"/>
      <c r="M275" s="199"/>
      <c r="N275" s="199"/>
      <c r="O275" s="211"/>
      <c r="P275" s="1"/>
      <c r="Q275" s="16"/>
      <c r="R275" s="16"/>
      <c r="S275" s="16"/>
      <c r="T275" s="1"/>
      <c r="U275" s="25"/>
      <c r="V275" s="25"/>
      <c r="W275" s="25"/>
      <c r="X275" s="25"/>
      <c r="Y275" s="25"/>
      <c r="Z275" s="25"/>
    </row>
    <row r="276" spans="1:26" ht="14.25" customHeight="1">
      <c r="A276" s="210"/>
      <c r="B276" s="210"/>
      <c r="C276" s="201"/>
      <c r="D276" s="202"/>
      <c r="E276" s="201"/>
      <c r="F276" s="201"/>
      <c r="G276" s="200"/>
      <c r="H276" s="203"/>
      <c r="I276" s="201"/>
      <c r="J276" s="193"/>
      <c r="K276" s="201"/>
      <c r="L276" s="191"/>
      <c r="M276" s="199"/>
      <c r="N276" s="199"/>
      <c r="O276" s="211"/>
      <c r="P276" s="1"/>
      <c r="Q276" s="16"/>
      <c r="R276" s="16"/>
      <c r="S276" s="16"/>
      <c r="T276" s="1"/>
      <c r="U276" s="25"/>
      <c r="V276" s="25"/>
      <c r="W276" s="25"/>
      <c r="X276" s="25"/>
      <c r="Y276" s="25"/>
      <c r="Z276" s="25"/>
    </row>
    <row r="277" spans="1:26" ht="14.25" customHeight="1">
      <c r="A277" s="210"/>
      <c r="B277" s="210"/>
      <c r="C277" s="201"/>
      <c r="D277" s="202"/>
      <c r="E277" s="201"/>
      <c r="F277" s="201"/>
      <c r="G277" s="200"/>
      <c r="H277" s="203"/>
      <c r="I277" s="201"/>
      <c r="J277" s="193"/>
      <c r="K277" s="203"/>
      <c r="L277" s="191"/>
      <c r="M277" s="199"/>
      <c r="N277" s="199"/>
      <c r="O277" s="211"/>
      <c r="P277" s="1"/>
      <c r="Q277" s="16"/>
      <c r="R277" s="16"/>
      <c r="S277" s="16"/>
      <c r="T277" s="1"/>
      <c r="U277" s="25"/>
      <c r="V277" s="25"/>
      <c r="W277" s="25"/>
      <c r="X277" s="25"/>
      <c r="Y277" s="25"/>
      <c r="Z277" s="25"/>
    </row>
    <row r="278" spans="1:26" ht="14.25" customHeight="1">
      <c r="A278" s="210"/>
      <c r="B278" s="210"/>
      <c r="C278" s="201"/>
      <c r="D278" s="202"/>
      <c r="E278" s="201"/>
      <c r="F278" s="201"/>
      <c r="G278" s="200"/>
      <c r="H278" s="203"/>
      <c r="I278" s="201"/>
      <c r="J278" s="193"/>
      <c r="K278" s="203"/>
      <c r="L278" s="191"/>
      <c r="M278" s="199"/>
      <c r="N278" s="199"/>
      <c r="O278" s="211"/>
      <c r="P278" s="1"/>
      <c r="Q278" s="16"/>
      <c r="R278" s="16"/>
      <c r="S278" s="16"/>
      <c r="T278" s="1"/>
      <c r="U278" s="25"/>
      <c r="V278" s="25"/>
      <c r="W278" s="25"/>
      <c r="X278" s="25"/>
      <c r="Y278" s="25"/>
      <c r="Z278" s="25"/>
    </row>
    <row r="279" spans="1:26" ht="14.25" customHeight="1">
      <c r="A279" s="210"/>
      <c r="B279" s="210"/>
      <c r="C279" s="201"/>
      <c r="D279" s="202"/>
      <c r="E279" s="201"/>
      <c r="F279" s="201"/>
      <c r="G279" s="200"/>
      <c r="H279" s="203"/>
      <c r="I279" s="201"/>
      <c r="J279" s="193"/>
      <c r="K279" s="203"/>
      <c r="L279" s="191"/>
      <c r="M279" s="199"/>
      <c r="N279" s="199"/>
      <c r="O279" s="211"/>
      <c r="P279" s="1"/>
      <c r="Q279" s="16"/>
      <c r="R279" s="16"/>
      <c r="S279" s="16"/>
      <c r="T279" s="1"/>
      <c r="U279" s="25"/>
      <c r="V279" s="25"/>
      <c r="W279" s="25"/>
      <c r="X279" s="25"/>
      <c r="Y279" s="25"/>
      <c r="Z279" s="25"/>
    </row>
    <row r="280" spans="1:26" ht="14.25" customHeight="1">
      <c r="A280" s="210"/>
      <c r="B280" s="210"/>
      <c r="C280" s="201"/>
      <c r="D280" s="202"/>
      <c r="E280" s="201"/>
      <c r="F280" s="201"/>
      <c r="G280" s="200"/>
      <c r="H280" s="203"/>
      <c r="I280" s="201"/>
      <c r="J280" s="193"/>
      <c r="K280" s="201"/>
      <c r="L280" s="191"/>
      <c r="M280" s="199"/>
      <c r="N280" s="199"/>
      <c r="O280" s="211"/>
      <c r="P280" s="1"/>
      <c r="Q280" s="16"/>
      <c r="R280" s="16"/>
      <c r="S280" s="16"/>
      <c r="T280" s="1"/>
      <c r="U280" s="25"/>
      <c r="V280" s="25"/>
      <c r="W280" s="25"/>
      <c r="X280" s="25"/>
      <c r="Y280" s="25"/>
      <c r="Z280" s="25"/>
    </row>
    <row r="281" spans="1:26" ht="14.25" customHeight="1">
      <c r="A281" s="210"/>
      <c r="B281" s="210"/>
      <c r="C281" s="201"/>
      <c r="D281" s="202"/>
      <c r="E281" s="201"/>
      <c r="F281" s="201"/>
      <c r="G281" s="200"/>
      <c r="H281" s="203"/>
      <c r="I281" s="201"/>
      <c r="J281" s="193"/>
      <c r="K281" s="201"/>
      <c r="L281" s="191"/>
      <c r="M281" s="199"/>
      <c r="N281" s="199"/>
      <c r="O281" s="211"/>
      <c r="P281" s="1"/>
      <c r="Q281" s="16"/>
      <c r="R281" s="16"/>
      <c r="S281" s="16"/>
      <c r="T281" s="1"/>
      <c r="U281" s="25"/>
      <c r="V281" s="25"/>
      <c r="W281" s="25"/>
      <c r="X281" s="25"/>
      <c r="Y281" s="25"/>
      <c r="Z281" s="25"/>
    </row>
    <row r="282" spans="1:26" ht="14.25" customHeight="1">
      <c r="A282" s="210"/>
      <c r="B282" s="210"/>
      <c r="C282" s="201"/>
      <c r="D282" s="202"/>
      <c r="E282" s="201"/>
      <c r="F282" s="201"/>
      <c r="G282" s="200"/>
      <c r="H282" s="203"/>
      <c r="I282" s="201"/>
      <c r="J282" s="193"/>
      <c r="K282" s="201"/>
      <c r="L282" s="191"/>
      <c r="M282" s="199"/>
      <c r="N282" s="199"/>
      <c r="O282" s="211"/>
      <c r="P282" s="1"/>
      <c r="Q282" s="16"/>
      <c r="R282" s="16"/>
      <c r="S282" s="16"/>
      <c r="T282" s="1"/>
      <c r="U282" s="25"/>
      <c r="V282" s="25"/>
      <c r="W282" s="25"/>
      <c r="X282" s="25"/>
      <c r="Y282" s="25"/>
      <c r="Z282" s="25"/>
    </row>
    <row r="283" spans="1:26" ht="14.25" customHeight="1">
      <c r="A283" s="210"/>
      <c r="B283" s="210"/>
      <c r="C283" s="201"/>
      <c r="D283" s="202"/>
      <c r="E283" s="201"/>
      <c r="F283" s="201"/>
      <c r="G283" s="200"/>
      <c r="H283" s="203"/>
      <c r="I283" s="201"/>
      <c r="J283" s="193"/>
      <c r="K283" s="201"/>
      <c r="L283" s="191"/>
      <c r="M283" s="199"/>
      <c r="N283" s="199"/>
      <c r="O283" s="211"/>
      <c r="P283" s="1"/>
      <c r="Q283" s="16"/>
      <c r="R283" s="16"/>
      <c r="S283" s="16"/>
      <c r="T283" s="1"/>
      <c r="U283" s="25"/>
      <c r="V283" s="25"/>
      <c r="W283" s="25"/>
      <c r="X283" s="25"/>
      <c r="Y283" s="25"/>
      <c r="Z283" s="25"/>
    </row>
    <row r="284" spans="1:26" ht="14.25" customHeight="1">
      <c r="A284" s="210"/>
      <c r="B284" s="210"/>
      <c r="C284" s="201"/>
      <c r="D284" s="202"/>
      <c r="E284" s="201"/>
      <c r="F284" s="201"/>
      <c r="G284" s="200"/>
      <c r="H284" s="203"/>
      <c r="I284" s="201"/>
      <c r="J284" s="193"/>
      <c r="K284" s="201"/>
      <c r="L284" s="191"/>
      <c r="M284" s="199"/>
      <c r="N284" s="199"/>
      <c r="O284" s="211"/>
      <c r="P284" s="1"/>
      <c r="Q284" s="16"/>
      <c r="R284" s="16"/>
      <c r="S284" s="16"/>
      <c r="T284" s="1"/>
      <c r="U284" s="25"/>
      <c r="V284" s="25"/>
      <c r="W284" s="25"/>
      <c r="X284" s="25"/>
      <c r="Y284" s="25"/>
      <c r="Z284" s="25"/>
    </row>
    <row r="285" spans="1:26" ht="14.25" customHeight="1">
      <c r="A285" s="210"/>
      <c r="B285" s="210"/>
      <c r="C285" s="201"/>
      <c r="D285" s="202"/>
      <c r="E285" s="201"/>
      <c r="F285" s="201"/>
      <c r="G285" s="200"/>
      <c r="H285" s="203"/>
      <c r="I285" s="201"/>
      <c r="J285" s="193"/>
      <c r="K285" s="201"/>
      <c r="L285" s="191"/>
      <c r="M285" s="199"/>
      <c r="N285" s="199"/>
      <c r="O285" s="211"/>
      <c r="P285" s="1"/>
      <c r="Q285" s="16"/>
      <c r="R285" s="16"/>
      <c r="S285" s="16"/>
      <c r="T285" s="1"/>
      <c r="U285" s="25"/>
      <c r="V285" s="25"/>
      <c r="W285" s="25"/>
      <c r="X285" s="25"/>
      <c r="Y285" s="25"/>
      <c r="Z285" s="25"/>
    </row>
    <row r="286" spans="1:26" ht="14.25" customHeight="1">
      <c r="A286" s="210"/>
      <c r="B286" s="210"/>
      <c r="C286" s="201"/>
      <c r="D286" s="202"/>
      <c r="E286" s="201"/>
      <c r="F286" s="201"/>
      <c r="G286" s="200"/>
      <c r="H286" s="203"/>
      <c r="I286" s="201"/>
      <c r="J286" s="193"/>
      <c r="K286" s="201"/>
      <c r="L286" s="191"/>
      <c r="M286" s="199"/>
      <c r="N286" s="199"/>
      <c r="O286" s="211"/>
      <c r="P286" s="1"/>
      <c r="Q286" s="16"/>
      <c r="R286" s="16"/>
      <c r="S286" s="16"/>
      <c r="T286" s="1"/>
      <c r="U286" s="25"/>
      <c r="V286" s="25"/>
      <c r="W286" s="25"/>
      <c r="X286" s="25"/>
      <c r="Y286" s="25"/>
      <c r="Z286" s="25"/>
    </row>
    <row r="287" spans="1:26" ht="14.25" customHeight="1">
      <c r="A287" s="210"/>
      <c r="B287" s="210"/>
      <c r="C287" s="201"/>
      <c r="D287" s="202"/>
      <c r="E287" s="201"/>
      <c r="F287" s="201"/>
      <c r="G287" s="200"/>
      <c r="H287" s="203"/>
      <c r="I287" s="201"/>
      <c r="J287" s="193"/>
      <c r="K287" s="201"/>
      <c r="L287" s="191"/>
      <c r="M287" s="199"/>
      <c r="N287" s="199"/>
      <c r="O287" s="211"/>
      <c r="P287" s="1"/>
      <c r="Q287" s="16"/>
      <c r="R287" s="16"/>
      <c r="S287" s="16"/>
      <c r="T287" s="1"/>
      <c r="U287" s="25"/>
      <c r="V287" s="25"/>
      <c r="W287" s="25"/>
      <c r="X287" s="25"/>
      <c r="Y287" s="25"/>
      <c r="Z287" s="25"/>
    </row>
    <row r="288" spans="1:26" ht="14.25" customHeight="1">
      <c r="A288" s="210"/>
      <c r="B288" s="210"/>
      <c r="C288" s="201"/>
      <c r="D288" s="202"/>
      <c r="E288" s="201"/>
      <c r="F288" s="201"/>
      <c r="G288" s="200"/>
      <c r="H288" s="203"/>
      <c r="I288" s="201"/>
      <c r="J288" s="208"/>
      <c r="K288" s="201"/>
      <c r="L288" s="191"/>
      <c r="M288" s="199"/>
      <c r="N288" s="199"/>
      <c r="O288" s="211"/>
      <c r="P288" s="1"/>
      <c r="Q288" s="16"/>
      <c r="R288" s="16"/>
      <c r="S288" s="16"/>
      <c r="T288" s="1"/>
      <c r="U288" s="25"/>
      <c r="V288" s="25"/>
      <c r="W288" s="25"/>
      <c r="X288" s="25"/>
      <c r="Y288" s="25"/>
      <c r="Z288" s="25"/>
    </row>
    <row r="289" spans="1:26" ht="14.25" customHeight="1">
      <c r="A289" s="210"/>
      <c r="B289" s="210"/>
      <c r="C289" s="201"/>
      <c r="D289" s="202"/>
      <c r="E289" s="201"/>
      <c r="F289" s="201"/>
      <c r="G289" s="200"/>
      <c r="H289" s="203"/>
      <c r="I289" s="201"/>
      <c r="J289" s="193"/>
      <c r="K289" s="212"/>
      <c r="L289" s="191"/>
      <c r="M289" s="199"/>
      <c r="N289" s="199"/>
      <c r="O289" s="211"/>
      <c r="P289" s="1"/>
      <c r="Q289" s="16"/>
      <c r="R289" s="16"/>
      <c r="S289" s="16"/>
      <c r="T289" s="1"/>
      <c r="U289" s="25"/>
      <c r="V289" s="25"/>
      <c r="W289" s="25"/>
      <c r="X289" s="25"/>
      <c r="Y289" s="25"/>
      <c r="Z289" s="25"/>
    </row>
    <row r="290" spans="1:26" ht="14.25" customHeight="1">
      <c r="A290" s="210"/>
      <c r="B290" s="210"/>
      <c r="C290" s="201"/>
      <c r="D290" s="202"/>
      <c r="E290" s="201"/>
      <c r="F290" s="201"/>
      <c r="G290" s="200"/>
      <c r="H290" s="203"/>
      <c r="I290" s="201"/>
      <c r="J290" s="193"/>
      <c r="K290" s="201"/>
      <c r="L290" s="191"/>
      <c r="M290" s="199"/>
      <c r="N290" s="199"/>
      <c r="O290" s="211"/>
      <c r="P290" s="1"/>
      <c r="Q290" s="16"/>
      <c r="R290" s="16"/>
      <c r="S290" s="16"/>
      <c r="T290" s="1"/>
      <c r="U290" s="25"/>
      <c r="V290" s="25"/>
      <c r="W290" s="25"/>
      <c r="X290" s="25"/>
      <c r="Y290" s="25"/>
      <c r="Z290" s="25"/>
    </row>
    <row r="291" spans="1:26" ht="14.25" customHeight="1">
      <c r="A291" s="210"/>
      <c r="B291" s="210"/>
      <c r="C291" s="201"/>
      <c r="D291" s="202"/>
      <c r="E291" s="201"/>
      <c r="F291" s="201"/>
      <c r="G291" s="200"/>
      <c r="H291" s="203"/>
      <c r="I291" s="201"/>
      <c r="J291" s="193"/>
      <c r="K291" s="201"/>
      <c r="L291" s="191"/>
      <c r="M291" s="199"/>
      <c r="N291" s="199"/>
      <c r="O291" s="211"/>
      <c r="P291" s="1"/>
      <c r="Q291" s="16"/>
      <c r="R291" s="16"/>
      <c r="S291" s="16"/>
      <c r="T291" s="1"/>
      <c r="U291" s="25"/>
      <c r="V291" s="25"/>
      <c r="W291" s="25"/>
      <c r="X291" s="25"/>
      <c r="Y291" s="25"/>
      <c r="Z291" s="25"/>
    </row>
    <row r="292" spans="1:26" ht="14.25" customHeight="1">
      <c r="A292" s="210"/>
      <c r="B292" s="210"/>
      <c r="C292" s="201"/>
      <c r="D292" s="202"/>
      <c r="E292" s="201"/>
      <c r="F292" s="201"/>
      <c r="G292" s="200"/>
      <c r="H292" s="203"/>
      <c r="I292" s="201"/>
      <c r="J292" s="193"/>
      <c r="K292" s="201"/>
      <c r="L292" s="191"/>
      <c r="M292" s="199"/>
      <c r="N292" s="199"/>
      <c r="O292" s="211"/>
      <c r="P292" s="1"/>
      <c r="Q292" s="16"/>
      <c r="R292" s="16"/>
      <c r="S292" s="16"/>
      <c r="T292" s="1"/>
      <c r="U292" s="25"/>
      <c r="V292" s="25"/>
      <c r="W292" s="25"/>
      <c r="X292" s="25"/>
      <c r="Y292" s="25"/>
      <c r="Z292" s="25"/>
    </row>
    <row r="293" spans="1:26" ht="14.25" customHeight="1">
      <c r="A293" s="210"/>
      <c r="B293" s="210"/>
      <c r="C293" s="201"/>
      <c r="D293" s="202"/>
      <c r="E293" s="201"/>
      <c r="F293" s="201"/>
      <c r="G293" s="200"/>
      <c r="H293" s="203"/>
      <c r="I293" s="201"/>
      <c r="J293" s="193"/>
      <c r="K293" s="201"/>
      <c r="L293" s="191"/>
      <c r="M293" s="199"/>
      <c r="N293" s="199"/>
      <c r="O293" s="211"/>
      <c r="P293" s="1"/>
      <c r="Q293" s="16"/>
      <c r="R293" s="16"/>
      <c r="S293" s="16"/>
      <c r="T293" s="1"/>
      <c r="U293" s="25"/>
      <c r="V293" s="25"/>
      <c r="W293" s="25"/>
      <c r="X293" s="25"/>
      <c r="Y293" s="25"/>
      <c r="Z293" s="25"/>
    </row>
    <row r="294" spans="1:26" ht="14.25" customHeight="1">
      <c r="A294" s="210"/>
      <c r="B294" s="210"/>
      <c r="C294" s="201"/>
      <c r="D294" s="202"/>
      <c r="E294" s="201"/>
      <c r="F294" s="201"/>
      <c r="G294" s="200"/>
      <c r="H294" s="203"/>
      <c r="I294" s="201"/>
      <c r="J294" s="193"/>
      <c r="K294" s="201"/>
      <c r="L294" s="191"/>
      <c r="M294" s="199"/>
      <c r="N294" s="199"/>
      <c r="O294" s="211"/>
      <c r="P294" s="1"/>
      <c r="Q294" s="16"/>
      <c r="R294" s="16"/>
      <c r="S294" s="16"/>
      <c r="T294" s="1"/>
      <c r="U294" s="25"/>
      <c r="V294" s="25"/>
      <c r="W294" s="25"/>
      <c r="X294" s="25"/>
      <c r="Y294" s="25"/>
      <c r="Z294" s="25"/>
    </row>
    <row r="295" spans="1:26" ht="14.25" customHeight="1">
      <c r="A295" s="210"/>
      <c r="B295" s="210"/>
      <c r="C295" s="201"/>
      <c r="D295" s="202"/>
      <c r="E295" s="201"/>
      <c r="F295" s="201"/>
      <c r="G295" s="200"/>
      <c r="H295" s="203"/>
      <c r="I295" s="201"/>
      <c r="J295" s="193"/>
      <c r="K295" s="201"/>
      <c r="L295" s="191"/>
      <c r="M295" s="199"/>
      <c r="N295" s="199"/>
      <c r="O295" s="211"/>
      <c r="P295" s="1"/>
      <c r="Q295" s="16"/>
      <c r="R295" s="16"/>
      <c r="S295" s="16"/>
      <c r="T295" s="1"/>
      <c r="U295" s="25"/>
      <c r="V295" s="25"/>
      <c r="W295" s="25"/>
      <c r="X295" s="25"/>
      <c r="Y295" s="25"/>
      <c r="Z295" s="25"/>
    </row>
    <row r="296" spans="1:26" ht="14.25" customHeight="1">
      <c r="A296" s="210"/>
      <c r="B296" s="210"/>
      <c r="C296" s="201"/>
      <c r="D296" s="202"/>
      <c r="E296" s="201"/>
      <c r="F296" s="201"/>
      <c r="G296" s="200"/>
      <c r="H296" s="203"/>
      <c r="I296" s="201"/>
      <c r="J296" s="193"/>
      <c r="K296" s="201"/>
      <c r="L296" s="191"/>
      <c r="M296" s="199"/>
      <c r="N296" s="199"/>
      <c r="O296" s="211"/>
      <c r="P296" s="1"/>
      <c r="Q296" s="16"/>
      <c r="R296" s="16"/>
      <c r="S296" s="16"/>
      <c r="T296" s="1"/>
      <c r="U296" s="25"/>
      <c r="V296" s="25"/>
      <c r="W296" s="25"/>
      <c r="X296" s="25"/>
      <c r="Y296" s="25"/>
      <c r="Z296" s="25"/>
    </row>
    <row r="297" spans="1:26" ht="14.25" customHeight="1">
      <c r="A297" s="210"/>
      <c r="B297" s="210"/>
      <c r="C297" s="201"/>
      <c r="D297" s="202"/>
      <c r="E297" s="201"/>
      <c r="F297" s="201"/>
      <c r="G297" s="200"/>
      <c r="H297" s="203"/>
      <c r="I297" s="201"/>
      <c r="J297" s="193"/>
      <c r="K297" s="201"/>
      <c r="L297" s="191"/>
      <c r="M297" s="199"/>
      <c r="N297" s="199"/>
      <c r="O297" s="211"/>
      <c r="P297" s="1"/>
      <c r="Q297" s="16"/>
      <c r="R297" s="16"/>
      <c r="S297" s="16"/>
      <c r="T297" s="1"/>
      <c r="U297" s="25"/>
      <c r="V297" s="25"/>
      <c r="W297" s="25"/>
      <c r="X297" s="25"/>
      <c r="Y297" s="25"/>
      <c r="Z297" s="25"/>
    </row>
    <row r="298" spans="1:26" ht="14.25" customHeight="1">
      <c r="A298" s="210"/>
      <c r="B298" s="210"/>
      <c r="C298" s="201"/>
      <c r="D298" s="202"/>
      <c r="E298" s="201"/>
      <c r="F298" s="201"/>
      <c r="G298" s="200"/>
      <c r="H298" s="203"/>
      <c r="I298" s="201"/>
      <c r="J298" s="193"/>
      <c r="K298" s="201"/>
      <c r="L298" s="191"/>
      <c r="M298" s="199"/>
      <c r="N298" s="199"/>
      <c r="O298" s="211"/>
      <c r="P298" s="1"/>
      <c r="Q298" s="16"/>
      <c r="R298" s="16"/>
      <c r="S298" s="16"/>
      <c r="T298" s="1"/>
      <c r="U298" s="25"/>
      <c r="V298" s="25"/>
      <c r="W298" s="25"/>
      <c r="X298" s="25"/>
      <c r="Y298" s="25"/>
      <c r="Z298" s="25"/>
    </row>
    <row r="299" spans="1:26" ht="14.25" customHeight="1">
      <c r="A299" s="210"/>
      <c r="B299" s="210"/>
      <c r="C299" s="201"/>
      <c r="D299" s="202"/>
      <c r="E299" s="201"/>
      <c r="F299" s="201"/>
      <c r="G299" s="200"/>
      <c r="H299" s="203"/>
      <c r="I299" s="201"/>
      <c r="J299" s="193"/>
      <c r="K299" s="201"/>
      <c r="L299" s="191"/>
      <c r="M299" s="199"/>
      <c r="N299" s="199"/>
      <c r="O299" s="211"/>
      <c r="P299" s="1"/>
      <c r="Q299" s="16"/>
      <c r="R299" s="16"/>
      <c r="S299" s="16"/>
      <c r="T299" s="1"/>
      <c r="U299" s="25"/>
      <c r="V299" s="25"/>
      <c r="W299" s="25"/>
      <c r="X299" s="25"/>
      <c r="Y299" s="25"/>
      <c r="Z299" s="25"/>
    </row>
    <row r="300" spans="1:26" ht="14.25" customHeight="1">
      <c r="A300" s="210"/>
      <c r="B300" s="210"/>
      <c r="C300" s="201"/>
      <c r="D300" s="202"/>
      <c r="E300" s="201"/>
      <c r="F300" s="201"/>
      <c r="G300" s="200"/>
      <c r="H300" s="203"/>
      <c r="I300" s="201"/>
      <c r="J300" s="193"/>
      <c r="K300" s="209"/>
      <c r="L300" s="191"/>
      <c r="M300" s="199"/>
      <c r="N300" s="199"/>
      <c r="O300" s="211"/>
      <c r="P300" s="1"/>
      <c r="Q300" s="16"/>
      <c r="R300" s="16"/>
      <c r="S300" s="16"/>
      <c r="T300" s="1"/>
      <c r="U300" s="25"/>
      <c r="V300" s="25"/>
      <c r="W300" s="25"/>
      <c r="X300" s="25"/>
      <c r="Y300" s="25"/>
      <c r="Z300" s="25"/>
    </row>
    <row r="301" spans="1:26" ht="14.25" customHeight="1">
      <c r="A301" s="210"/>
      <c r="B301" s="210"/>
      <c r="C301" s="201"/>
      <c r="D301" s="202"/>
      <c r="E301" s="201"/>
      <c r="F301" s="201"/>
      <c r="G301" s="200"/>
      <c r="H301" s="203"/>
      <c r="I301" s="201"/>
      <c r="J301" s="193"/>
      <c r="K301" s="207"/>
      <c r="L301" s="191"/>
      <c r="M301" s="199"/>
      <c r="N301" s="199"/>
      <c r="O301" s="211"/>
      <c r="P301" s="1"/>
      <c r="Q301" s="16"/>
      <c r="R301" s="16"/>
      <c r="S301" s="16"/>
      <c r="T301" s="1"/>
      <c r="U301" s="25"/>
      <c r="V301" s="25"/>
      <c r="W301" s="25"/>
      <c r="X301" s="25"/>
      <c r="Y301" s="25"/>
      <c r="Z301" s="25"/>
    </row>
    <row r="302" spans="1:26" ht="14.25" customHeight="1">
      <c r="A302" s="210"/>
      <c r="B302" s="210"/>
      <c r="C302" s="201"/>
      <c r="D302" s="202"/>
      <c r="E302" s="201"/>
      <c r="F302" s="201"/>
      <c r="G302" s="200"/>
      <c r="H302" s="203"/>
      <c r="I302" s="201"/>
      <c r="J302" s="193"/>
      <c r="K302" s="207"/>
      <c r="L302" s="191"/>
      <c r="M302" s="199"/>
      <c r="N302" s="199"/>
      <c r="O302" s="211"/>
      <c r="P302" s="1"/>
      <c r="Q302" s="16"/>
      <c r="R302" s="16"/>
      <c r="S302" s="16"/>
      <c r="T302" s="1"/>
      <c r="U302" s="25"/>
      <c r="V302" s="25"/>
      <c r="W302" s="25"/>
      <c r="X302" s="25"/>
      <c r="Y302" s="25"/>
      <c r="Z302" s="25"/>
    </row>
    <row r="303" spans="1:26" ht="14.25" customHeight="1">
      <c r="A303" s="210"/>
      <c r="B303" s="210"/>
      <c r="C303" s="201"/>
      <c r="D303" s="202"/>
      <c r="E303" s="201"/>
      <c r="F303" s="201"/>
      <c r="G303" s="200"/>
      <c r="H303" s="203"/>
      <c r="I303" s="201"/>
      <c r="J303" s="193"/>
      <c r="K303" s="209"/>
      <c r="L303" s="191"/>
      <c r="M303" s="199"/>
      <c r="N303" s="199"/>
      <c r="O303" s="211"/>
      <c r="P303" s="1"/>
      <c r="Q303" s="16"/>
      <c r="R303" s="16"/>
      <c r="S303" s="16"/>
      <c r="T303" s="1"/>
      <c r="U303" s="25"/>
      <c r="V303" s="25"/>
      <c r="W303" s="25"/>
      <c r="X303" s="25"/>
      <c r="Y303" s="25"/>
      <c r="Z303" s="25"/>
    </row>
    <row r="304" spans="1:26" ht="14.25" customHeight="1">
      <c r="A304" s="210"/>
      <c r="B304" s="210"/>
      <c r="C304" s="201"/>
      <c r="D304" s="202"/>
      <c r="E304" s="201"/>
      <c r="F304" s="201"/>
      <c r="G304" s="200"/>
      <c r="H304" s="203"/>
      <c r="I304" s="201"/>
      <c r="J304" s="193"/>
      <c r="K304" s="207"/>
      <c r="L304" s="191"/>
      <c r="M304" s="199"/>
      <c r="N304" s="199"/>
      <c r="O304" s="211"/>
      <c r="P304" s="1"/>
      <c r="Q304" s="16"/>
      <c r="R304" s="16"/>
      <c r="S304" s="16"/>
      <c r="T304" s="1"/>
      <c r="U304" s="25"/>
      <c r="V304" s="25"/>
      <c r="W304" s="25"/>
      <c r="X304" s="25"/>
      <c r="Y304" s="25"/>
      <c r="Z304" s="25"/>
    </row>
    <row r="305" spans="1:26" ht="14.25" customHeight="1">
      <c r="A305" s="210"/>
      <c r="B305" s="210"/>
      <c r="C305" s="201"/>
      <c r="D305" s="202"/>
      <c r="E305" s="201"/>
      <c r="F305" s="201"/>
      <c r="G305" s="200"/>
      <c r="H305" s="203"/>
      <c r="I305" s="201"/>
      <c r="J305" s="193"/>
      <c r="K305" s="207"/>
      <c r="L305" s="191"/>
      <c r="M305" s="199"/>
      <c r="N305" s="199"/>
      <c r="O305" s="211"/>
      <c r="P305" s="1"/>
      <c r="Q305" s="16"/>
      <c r="R305" s="16"/>
      <c r="S305" s="16"/>
      <c r="T305" s="1"/>
      <c r="U305" s="25"/>
      <c r="V305" s="25"/>
      <c r="W305" s="25"/>
      <c r="X305" s="25"/>
      <c r="Y305" s="25"/>
      <c r="Z305" s="25"/>
    </row>
    <row r="306" spans="1:26" ht="14.25" customHeight="1">
      <c r="A306" s="210"/>
      <c r="B306" s="210"/>
      <c r="C306" s="201"/>
      <c r="D306" s="202"/>
      <c r="E306" s="201"/>
      <c r="F306" s="201"/>
      <c r="G306" s="200"/>
      <c r="H306" s="203"/>
      <c r="I306" s="201"/>
      <c r="J306" s="193"/>
      <c r="K306" s="207"/>
      <c r="L306" s="191"/>
      <c r="M306" s="199"/>
      <c r="N306" s="199"/>
      <c r="O306" s="211"/>
      <c r="P306" s="1"/>
      <c r="Q306" s="16"/>
      <c r="R306" s="16"/>
      <c r="S306" s="16"/>
      <c r="T306" s="1"/>
      <c r="U306" s="25"/>
      <c r="V306" s="25"/>
      <c r="W306" s="25"/>
      <c r="X306" s="25"/>
      <c r="Y306" s="25"/>
      <c r="Z306" s="25"/>
    </row>
    <row r="307" spans="1:26" ht="14.25" customHeight="1">
      <c r="A307" s="210"/>
      <c r="B307" s="210"/>
      <c r="C307" s="201"/>
      <c r="D307" s="202"/>
      <c r="E307" s="201"/>
      <c r="F307" s="201"/>
      <c r="G307" s="200"/>
      <c r="H307" s="203"/>
      <c r="I307" s="201"/>
      <c r="J307" s="193"/>
      <c r="K307" s="207"/>
      <c r="L307" s="191"/>
      <c r="M307" s="199"/>
      <c r="N307" s="199"/>
      <c r="O307" s="211"/>
      <c r="P307" s="1"/>
      <c r="Q307" s="16"/>
      <c r="R307" s="16"/>
      <c r="S307" s="16"/>
      <c r="T307" s="1"/>
      <c r="U307" s="25"/>
      <c r="V307" s="25"/>
      <c r="W307" s="25"/>
      <c r="X307" s="25"/>
      <c r="Y307" s="25"/>
      <c r="Z307" s="25"/>
    </row>
    <row r="308" spans="1:26" ht="14.25" customHeight="1">
      <c r="A308" s="210"/>
      <c r="B308" s="210"/>
      <c r="C308" s="201"/>
      <c r="D308" s="202"/>
      <c r="E308" s="201"/>
      <c r="F308" s="201"/>
      <c r="G308" s="200"/>
      <c r="H308" s="203"/>
      <c r="I308" s="201"/>
      <c r="J308" s="193"/>
      <c r="K308" s="207"/>
      <c r="L308" s="191"/>
      <c r="M308" s="199"/>
      <c r="N308" s="199"/>
      <c r="O308" s="211"/>
      <c r="P308" s="1"/>
      <c r="Q308" s="16"/>
      <c r="R308" s="16"/>
      <c r="S308" s="16"/>
      <c r="T308" s="1"/>
      <c r="U308" s="25"/>
      <c r="V308" s="25"/>
      <c r="W308" s="25"/>
      <c r="X308" s="25"/>
      <c r="Y308" s="25"/>
      <c r="Z308" s="25"/>
    </row>
    <row r="309" spans="1:26" ht="14.25" customHeight="1">
      <c r="A309" s="210"/>
      <c r="B309" s="210"/>
      <c r="C309" s="201"/>
      <c r="D309" s="202"/>
      <c r="E309" s="201"/>
      <c r="F309" s="201"/>
      <c r="G309" s="200"/>
      <c r="H309" s="203"/>
      <c r="I309" s="201"/>
      <c r="J309" s="193"/>
      <c r="K309" s="207"/>
      <c r="L309" s="191"/>
      <c r="M309" s="199"/>
      <c r="N309" s="199"/>
      <c r="O309" s="211"/>
      <c r="P309" s="1"/>
      <c r="Q309" s="16"/>
      <c r="R309" s="16"/>
      <c r="S309" s="16"/>
      <c r="T309" s="1"/>
      <c r="U309" s="25"/>
      <c r="V309" s="25"/>
      <c r="W309" s="25"/>
      <c r="X309" s="25"/>
      <c r="Y309" s="25"/>
      <c r="Z309" s="25"/>
    </row>
    <row r="310" spans="1:26" ht="14.25" customHeight="1">
      <c r="A310" s="210"/>
      <c r="B310" s="210"/>
      <c r="C310" s="201"/>
      <c r="D310" s="202"/>
      <c r="E310" s="201"/>
      <c r="F310" s="201"/>
      <c r="G310" s="200"/>
      <c r="H310" s="203"/>
      <c r="I310" s="201"/>
      <c r="J310" s="193"/>
      <c r="K310" s="207"/>
      <c r="L310" s="191"/>
      <c r="M310" s="199"/>
      <c r="N310" s="199"/>
      <c r="O310" s="211"/>
      <c r="P310" s="1"/>
      <c r="Q310" s="16"/>
      <c r="R310" s="16"/>
      <c r="S310" s="16"/>
      <c r="T310" s="1"/>
      <c r="U310" s="25"/>
      <c r="V310" s="25"/>
      <c r="W310" s="25"/>
      <c r="X310" s="25"/>
      <c r="Y310" s="25"/>
      <c r="Z310" s="25"/>
    </row>
    <row r="311" spans="1:26" ht="14.25" customHeight="1">
      <c r="A311" s="210"/>
      <c r="B311" s="210"/>
      <c r="C311" s="201"/>
      <c r="D311" s="202"/>
      <c r="E311" s="201"/>
      <c r="F311" s="201"/>
      <c r="G311" s="200"/>
      <c r="H311" s="203"/>
      <c r="I311" s="201"/>
      <c r="J311" s="193"/>
      <c r="K311" s="207"/>
      <c r="L311" s="191"/>
      <c r="M311" s="199"/>
      <c r="N311" s="199"/>
      <c r="O311" s="211"/>
      <c r="P311" s="1"/>
      <c r="Q311" s="16"/>
      <c r="R311" s="16"/>
      <c r="S311" s="16"/>
      <c r="T311" s="1"/>
      <c r="U311" s="25"/>
      <c r="V311" s="25"/>
      <c r="W311" s="25"/>
      <c r="X311" s="25"/>
      <c r="Y311" s="25"/>
      <c r="Z311" s="25"/>
    </row>
    <row r="312" spans="1:26" ht="14.25" customHeight="1">
      <c r="A312" s="210"/>
      <c r="B312" s="210"/>
      <c r="C312" s="201"/>
      <c r="D312" s="202"/>
      <c r="E312" s="201"/>
      <c r="F312" s="201"/>
      <c r="G312" s="200"/>
      <c r="H312" s="203"/>
      <c r="I312" s="201"/>
      <c r="J312" s="208"/>
      <c r="K312" s="207"/>
      <c r="L312" s="191"/>
      <c r="M312" s="199"/>
      <c r="N312" s="199"/>
      <c r="O312" s="211"/>
      <c r="P312" s="1"/>
      <c r="Q312" s="16"/>
      <c r="R312" s="16"/>
      <c r="S312" s="16"/>
      <c r="T312" s="1"/>
      <c r="U312" s="25"/>
      <c r="V312" s="25"/>
      <c r="W312" s="25"/>
      <c r="X312" s="25"/>
      <c r="Y312" s="25"/>
      <c r="Z312" s="25"/>
    </row>
    <row r="313" spans="1:26" ht="14.25" customHeight="1">
      <c r="A313" s="210"/>
      <c r="B313" s="210"/>
      <c r="C313" s="201"/>
      <c r="D313" s="202"/>
      <c r="E313" s="201"/>
      <c r="F313" s="201"/>
      <c r="G313" s="200"/>
      <c r="H313" s="203"/>
      <c r="I313" s="201"/>
      <c r="J313" s="193"/>
      <c r="K313" s="209"/>
      <c r="L313" s="191"/>
      <c r="M313" s="199"/>
      <c r="N313" s="199"/>
      <c r="O313" s="211"/>
      <c r="P313" s="1"/>
      <c r="Q313" s="16"/>
      <c r="R313" s="16"/>
      <c r="S313" s="16"/>
      <c r="T313" s="1"/>
      <c r="U313" s="25"/>
      <c r="V313" s="25"/>
      <c r="W313" s="25"/>
      <c r="X313" s="25"/>
      <c r="Y313" s="25"/>
      <c r="Z313" s="25"/>
    </row>
    <row r="314" spans="1:26" ht="14.25" customHeight="1">
      <c r="A314" s="210"/>
      <c r="B314" s="210"/>
      <c r="C314" s="201"/>
      <c r="D314" s="202"/>
      <c r="E314" s="201"/>
      <c r="F314" s="201"/>
      <c r="G314" s="200"/>
      <c r="H314" s="203"/>
      <c r="I314" s="201"/>
      <c r="J314" s="193"/>
      <c r="K314" s="207"/>
      <c r="L314" s="191"/>
      <c r="M314" s="199"/>
      <c r="N314" s="199"/>
      <c r="O314" s="211"/>
      <c r="P314" s="1"/>
      <c r="Q314" s="16"/>
      <c r="R314" s="16"/>
      <c r="S314" s="16"/>
      <c r="T314" s="1"/>
      <c r="U314" s="25"/>
      <c r="V314" s="25"/>
      <c r="W314" s="25"/>
      <c r="X314" s="25"/>
      <c r="Y314" s="25"/>
      <c r="Z314" s="25"/>
    </row>
    <row r="315" spans="1:26" ht="14.25" customHeight="1">
      <c r="A315" s="210"/>
      <c r="B315" s="210"/>
      <c r="C315" s="201"/>
      <c r="D315" s="202"/>
      <c r="E315" s="201"/>
      <c r="F315" s="201"/>
      <c r="G315" s="200"/>
      <c r="H315" s="203"/>
      <c r="I315" s="201"/>
      <c r="J315" s="193"/>
      <c r="K315" s="207"/>
      <c r="L315" s="191"/>
      <c r="M315" s="199"/>
      <c r="N315" s="199"/>
      <c r="O315" s="211"/>
      <c r="P315" s="1"/>
      <c r="Q315" s="16"/>
      <c r="R315" s="16"/>
      <c r="S315" s="16"/>
      <c r="T315" s="1"/>
      <c r="U315" s="25"/>
      <c r="V315" s="25"/>
      <c r="W315" s="25"/>
      <c r="X315" s="25"/>
      <c r="Y315" s="25"/>
      <c r="Z315" s="25"/>
    </row>
    <row r="316" spans="1:26" ht="14.25" customHeight="1">
      <c r="A316" s="210"/>
      <c r="B316" s="210"/>
      <c r="C316" s="201"/>
      <c r="D316" s="202"/>
      <c r="E316" s="201"/>
      <c r="F316" s="201"/>
      <c r="G316" s="200"/>
      <c r="H316" s="203"/>
      <c r="I316" s="201"/>
      <c r="J316" s="208"/>
      <c r="K316" s="207"/>
      <c r="L316" s="191"/>
      <c r="M316" s="199"/>
      <c r="N316" s="199"/>
      <c r="O316" s="211"/>
      <c r="P316" s="1"/>
      <c r="Q316" s="16"/>
      <c r="R316" s="16"/>
      <c r="S316" s="16"/>
      <c r="T316" s="1"/>
      <c r="U316" s="25"/>
      <c r="V316" s="25"/>
      <c r="W316" s="25"/>
      <c r="X316" s="25"/>
      <c r="Y316" s="25"/>
      <c r="Z316" s="25"/>
    </row>
    <row r="317" spans="1:26" ht="14.25" customHeight="1">
      <c r="A317" s="210"/>
      <c r="B317" s="210"/>
      <c r="C317" s="201"/>
      <c r="D317" s="202"/>
      <c r="E317" s="201"/>
      <c r="F317" s="201"/>
      <c r="G317" s="200"/>
      <c r="H317" s="203"/>
      <c r="I317" s="201"/>
      <c r="J317" s="193"/>
      <c r="K317" s="209"/>
      <c r="L317" s="191"/>
      <c r="M317" s="199"/>
      <c r="N317" s="199"/>
      <c r="O317" s="211"/>
      <c r="P317" s="1"/>
      <c r="Q317" s="16"/>
      <c r="R317" s="16"/>
      <c r="S317" s="16"/>
      <c r="T317" s="1"/>
      <c r="U317" s="25"/>
      <c r="V317" s="25"/>
      <c r="W317" s="25"/>
      <c r="X317" s="25"/>
      <c r="Y317" s="25"/>
      <c r="Z317" s="25"/>
    </row>
    <row r="318" spans="1:26" ht="14.25" customHeight="1">
      <c r="A318" s="210"/>
      <c r="B318" s="210"/>
      <c r="C318" s="201"/>
      <c r="D318" s="202"/>
      <c r="E318" s="201"/>
      <c r="F318" s="201"/>
      <c r="G318" s="200"/>
      <c r="H318" s="203"/>
      <c r="I318" s="201"/>
      <c r="J318" s="193"/>
      <c r="K318" s="207"/>
      <c r="L318" s="191"/>
      <c r="M318" s="199"/>
      <c r="N318" s="199"/>
      <c r="O318" s="211"/>
      <c r="P318" s="1"/>
      <c r="Q318" s="16"/>
      <c r="R318" s="16"/>
      <c r="S318" s="16"/>
      <c r="T318" s="1"/>
      <c r="U318" s="25"/>
      <c r="V318" s="25"/>
      <c r="W318" s="25"/>
      <c r="X318" s="25"/>
      <c r="Y318" s="25"/>
      <c r="Z318" s="25"/>
    </row>
    <row r="319" spans="1:26" ht="14.25" customHeight="1">
      <c r="A319" s="210"/>
      <c r="B319" s="210"/>
      <c r="C319" s="201"/>
      <c r="D319" s="202"/>
      <c r="E319" s="201"/>
      <c r="F319" s="201"/>
      <c r="G319" s="200"/>
      <c r="H319" s="203"/>
      <c r="I319" s="201"/>
      <c r="J319" s="193"/>
      <c r="K319" s="207"/>
      <c r="L319" s="191"/>
      <c r="M319" s="199"/>
      <c r="N319" s="199"/>
      <c r="O319" s="211"/>
      <c r="P319" s="1"/>
      <c r="Q319" s="16"/>
      <c r="R319" s="16"/>
      <c r="S319" s="16"/>
      <c r="T319" s="1"/>
      <c r="U319" s="25"/>
      <c r="V319" s="25"/>
      <c r="W319" s="25"/>
      <c r="X319" s="25"/>
      <c r="Y319" s="25"/>
      <c r="Z319" s="25"/>
    </row>
    <row r="320" spans="1:26" ht="14.25" customHeight="1">
      <c r="A320" s="210"/>
      <c r="B320" s="210"/>
      <c r="C320" s="201"/>
      <c r="D320" s="202"/>
      <c r="E320" s="201"/>
      <c r="F320" s="201"/>
      <c r="G320" s="200"/>
      <c r="H320" s="203"/>
      <c r="I320" s="201"/>
      <c r="J320" s="193"/>
      <c r="K320" s="207"/>
      <c r="L320" s="191"/>
      <c r="M320" s="199"/>
      <c r="N320" s="199"/>
      <c r="O320" s="211"/>
      <c r="P320" s="1"/>
      <c r="Q320" s="16"/>
      <c r="R320" s="16"/>
      <c r="S320" s="16"/>
      <c r="T320" s="1"/>
      <c r="U320" s="25"/>
      <c r="V320" s="25"/>
      <c r="W320" s="25"/>
      <c r="X320" s="25"/>
      <c r="Y320" s="25"/>
      <c r="Z320" s="25"/>
    </row>
    <row r="321" spans="1:26" ht="14.25" customHeight="1">
      <c r="A321" s="210"/>
      <c r="B321" s="210"/>
      <c r="C321" s="201"/>
      <c r="D321" s="202"/>
      <c r="E321" s="201"/>
      <c r="F321" s="201"/>
      <c r="G321" s="200"/>
      <c r="H321" s="203"/>
      <c r="I321" s="201"/>
      <c r="J321" s="193"/>
      <c r="K321" s="207"/>
      <c r="L321" s="191"/>
      <c r="M321" s="199"/>
      <c r="N321" s="199"/>
      <c r="O321" s="211"/>
      <c r="P321" s="1"/>
      <c r="Q321" s="16"/>
      <c r="R321" s="16"/>
      <c r="S321" s="16"/>
      <c r="T321" s="1"/>
      <c r="U321" s="25"/>
      <c r="V321" s="25"/>
      <c r="W321" s="25"/>
      <c r="X321" s="25"/>
      <c r="Y321" s="25"/>
      <c r="Z321" s="25"/>
    </row>
    <row r="322" spans="1:26" ht="14.25" customHeight="1">
      <c r="A322" s="210"/>
      <c r="B322" s="210"/>
      <c r="C322" s="201"/>
      <c r="D322" s="202"/>
      <c r="E322" s="201"/>
      <c r="F322" s="201"/>
      <c r="G322" s="200"/>
      <c r="H322" s="203"/>
      <c r="I322" s="201"/>
      <c r="J322" s="193"/>
      <c r="K322" s="207"/>
      <c r="L322" s="191"/>
      <c r="M322" s="199"/>
      <c r="N322" s="199"/>
      <c r="O322" s="211"/>
      <c r="P322" s="1"/>
      <c r="Q322" s="16"/>
      <c r="R322" s="16"/>
      <c r="S322" s="16"/>
      <c r="T322" s="1"/>
      <c r="U322" s="25"/>
      <c r="V322" s="25"/>
      <c r="W322" s="25"/>
      <c r="X322" s="25"/>
      <c r="Y322" s="25"/>
      <c r="Z322" s="25"/>
    </row>
    <row r="323" spans="1:26" ht="14.25" customHeight="1">
      <c r="A323" s="210"/>
      <c r="B323" s="210"/>
      <c r="C323" s="201"/>
      <c r="D323" s="202"/>
      <c r="E323" s="201"/>
      <c r="F323" s="201"/>
      <c r="G323" s="200"/>
      <c r="H323" s="203"/>
      <c r="I323" s="201"/>
      <c r="J323" s="193"/>
      <c r="K323" s="207"/>
      <c r="L323" s="191"/>
      <c r="M323" s="199"/>
      <c r="N323" s="199"/>
      <c r="O323" s="211"/>
      <c r="P323" s="1"/>
      <c r="Q323" s="16"/>
      <c r="R323" s="16"/>
      <c r="S323" s="16"/>
      <c r="T323" s="1"/>
      <c r="U323" s="25"/>
      <c r="V323" s="25"/>
      <c r="W323" s="25"/>
      <c r="X323" s="25"/>
      <c r="Y323" s="25"/>
      <c r="Z323" s="25"/>
    </row>
    <row r="324" spans="1:26" ht="14.25" customHeight="1">
      <c r="A324" s="210"/>
      <c r="B324" s="210"/>
      <c r="C324" s="201"/>
      <c r="D324" s="202"/>
      <c r="E324" s="201"/>
      <c r="F324" s="201"/>
      <c r="G324" s="200"/>
      <c r="H324" s="203"/>
      <c r="I324" s="201"/>
      <c r="J324" s="193"/>
      <c r="K324" s="207"/>
      <c r="L324" s="191"/>
      <c r="M324" s="199"/>
      <c r="N324" s="199"/>
      <c r="O324" s="211"/>
      <c r="P324" s="1"/>
      <c r="Q324" s="16"/>
      <c r="R324" s="16"/>
      <c r="S324" s="16"/>
      <c r="T324" s="1"/>
      <c r="U324" s="25"/>
      <c r="V324" s="25"/>
      <c r="W324" s="25"/>
      <c r="X324" s="25"/>
      <c r="Y324" s="25"/>
      <c r="Z324" s="25"/>
    </row>
    <row r="325" spans="1:26" ht="14.25" customHeight="1">
      <c r="A325" s="210"/>
      <c r="B325" s="210"/>
      <c r="C325" s="201"/>
      <c r="D325" s="202"/>
      <c r="E325" s="201"/>
      <c r="F325" s="201"/>
      <c r="G325" s="200"/>
      <c r="H325" s="203"/>
      <c r="I325" s="201"/>
      <c r="J325" s="193"/>
      <c r="K325" s="209"/>
      <c r="L325" s="191"/>
      <c r="M325" s="199"/>
      <c r="N325" s="199"/>
      <c r="O325" s="211"/>
      <c r="P325" s="1"/>
      <c r="Q325" s="16"/>
      <c r="R325" s="16"/>
      <c r="S325" s="16"/>
      <c r="T325" s="1"/>
      <c r="U325" s="25"/>
      <c r="V325" s="25"/>
      <c r="W325" s="25"/>
      <c r="X325" s="25"/>
      <c r="Y325" s="25"/>
      <c r="Z325" s="25"/>
    </row>
    <row r="326" spans="1:26" ht="14.25" customHeight="1">
      <c r="A326" s="210"/>
      <c r="B326" s="210"/>
      <c r="C326" s="201"/>
      <c r="D326" s="202"/>
      <c r="E326" s="201"/>
      <c r="F326" s="201"/>
      <c r="G326" s="200"/>
      <c r="H326" s="203"/>
      <c r="I326" s="201"/>
      <c r="J326" s="208"/>
      <c r="K326" s="207"/>
      <c r="L326" s="191"/>
      <c r="M326" s="199"/>
      <c r="N326" s="199"/>
      <c r="O326" s="211"/>
      <c r="P326" s="1"/>
      <c r="Q326" s="16"/>
      <c r="R326" s="16"/>
      <c r="S326" s="16"/>
      <c r="T326" s="1"/>
      <c r="U326" s="25"/>
      <c r="V326" s="25"/>
      <c r="W326" s="25"/>
      <c r="X326" s="25"/>
      <c r="Y326" s="25"/>
      <c r="Z326" s="25"/>
    </row>
    <row r="327" spans="1:26" ht="14.25" customHeight="1">
      <c r="A327" s="210"/>
      <c r="B327" s="210"/>
      <c r="C327" s="201"/>
      <c r="D327" s="202"/>
      <c r="E327" s="201"/>
      <c r="F327" s="201"/>
      <c r="G327" s="200"/>
      <c r="H327" s="203"/>
      <c r="I327" s="201"/>
      <c r="J327" s="193"/>
      <c r="K327" s="209"/>
      <c r="L327" s="191"/>
      <c r="M327" s="199"/>
      <c r="N327" s="199"/>
      <c r="O327" s="211"/>
      <c r="P327" s="1"/>
      <c r="Q327" s="16"/>
      <c r="R327" s="16"/>
      <c r="S327" s="16"/>
      <c r="T327" s="1"/>
      <c r="U327" s="25"/>
      <c r="V327" s="25"/>
      <c r="W327" s="25"/>
      <c r="X327" s="25"/>
      <c r="Y327" s="25"/>
      <c r="Z327" s="25"/>
    </row>
    <row r="328" spans="1:26" ht="14.25" customHeight="1">
      <c r="A328" s="210"/>
      <c r="B328" s="210"/>
      <c r="C328" s="201"/>
      <c r="D328" s="202"/>
      <c r="E328" s="201"/>
      <c r="F328" s="201"/>
      <c r="G328" s="200"/>
      <c r="H328" s="203"/>
      <c r="I328" s="201"/>
      <c r="J328" s="193"/>
      <c r="K328" s="209"/>
      <c r="L328" s="191"/>
      <c r="M328" s="199"/>
      <c r="N328" s="199"/>
      <c r="O328" s="211"/>
      <c r="P328" s="1"/>
      <c r="Q328" s="16"/>
      <c r="R328" s="16"/>
      <c r="S328" s="16"/>
      <c r="T328" s="1"/>
      <c r="U328" s="25"/>
      <c r="V328" s="25"/>
      <c r="W328" s="25"/>
      <c r="X328" s="25"/>
      <c r="Y328" s="25"/>
      <c r="Z328" s="25"/>
    </row>
    <row r="329" spans="1:26" ht="14.25" customHeight="1">
      <c r="A329" s="210"/>
      <c r="B329" s="210"/>
      <c r="C329" s="201"/>
      <c r="D329" s="202"/>
      <c r="E329" s="201"/>
      <c r="F329" s="201"/>
      <c r="G329" s="200"/>
      <c r="H329" s="203"/>
      <c r="I329" s="201"/>
      <c r="J329" s="193"/>
      <c r="K329" s="209"/>
      <c r="L329" s="191"/>
      <c r="M329" s="199"/>
      <c r="N329" s="199"/>
      <c r="O329" s="211"/>
      <c r="P329" s="1"/>
      <c r="Q329" s="16"/>
      <c r="R329" s="16"/>
      <c r="S329" s="16"/>
      <c r="T329" s="1"/>
      <c r="U329" s="25"/>
      <c r="V329" s="25"/>
      <c r="W329" s="25"/>
      <c r="X329" s="25"/>
      <c r="Y329" s="25"/>
      <c r="Z329" s="25"/>
    </row>
    <row r="330" spans="1:26" ht="14.25" customHeight="1">
      <c r="A330" s="210"/>
      <c r="B330" s="210"/>
      <c r="C330" s="201"/>
      <c r="D330" s="202"/>
      <c r="E330" s="201"/>
      <c r="F330" s="201"/>
      <c r="G330" s="200"/>
      <c r="H330" s="203"/>
      <c r="I330" s="201"/>
      <c r="J330" s="193"/>
      <c r="K330" s="209"/>
      <c r="L330" s="191"/>
      <c r="M330" s="199"/>
      <c r="N330" s="199"/>
      <c r="O330" s="211"/>
      <c r="P330" s="1"/>
      <c r="Q330" s="16"/>
      <c r="R330" s="16"/>
      <c r="S330" s="16"/>
      <c r="T330" s="1"/>
      <c r="U330" s="25"/>
      <c r="V330" s="25"/>
      <c r="W330" s="25"/>
      <c r="X330" s="25"/>
      <c r="Y330" s="25"/>
      <c r="Z330" s="25"/>
    </row>
    <row r="331" spans="1:26" ht="14.25" customHeight="1">
      <c r="A331" s="210"/>
      <c r="B331" s="210"/>
      <c r="C331" s="201"/>
      <c r="D331" s="202"/>
      <c r="E331" s="201"/>
      <c r="F331" s="201"/>
      <c r="G331" s="200"/>
      <c r="H331" s="203"/>
      <c r="I331" s="201"/>
      <c r="J331" s="193"/>
      <c r="K331" s="209"/>
      <c r="L331" s="191"/>
      <c r="M331" s="199"/>
      <c r="N331" s="199"/>
      <c r="O331" s="211"/>
      <c r="P331" s="1"/>
      <c r="Q331" s="16"/>
      <c r="R331" s="16"/>
      <c r="S331" s="16"/>
      <c r="T331" s="1"/>
      <c r="U331" s="25"/>
      <c r="V331" s="25"/>
      <c r="W331" s="25"/>
      <c r="X331" s="25"/>
      <c r="Y331" s="25"/>
      <c r="Z331" s="25"/>
    </row>
    <row r="332" spans="1:26" ht="14.25" customHeight="1">
      <c r="A332" s="210"/>
      <c r="B332" s="210"/>
      <c r="C332" s="201"/>
      <c r="D332" s="202"/>
      <c r="E332" s="201"/>
      <c r="F332" s="201"/>
      <c r="G332" s="200"/>
      <c r="H332" s="203"/>
      <c r="I332" s="201"/>
      <c r="J332" s="193"/>
      <c r="K332" s="209"/>
      <c r="L332" s="191"/>
      <c r="M332" s="199"/>
      <c r="N332" s="199"/>
      <c r="O332" s="211"/>
      <c r="P332" s="1"/>
      <c r="Q332" s="16"/>
      <c r="R332" s="16"/>
      <c r="S332" s="16"/>
      <c r="T332" s="1"/>
      <c r="U332" s="25"/>
      <c r="V332" s="25"/>
      <c r="W332" s="25"/>
      <c r="X332" s="25"/>
      <c r="Y332" s="25"/>
      <c r="Z332" s="25"/>
    </row>
    <row r="333" spans="1:26" ht="14.25" customHeight="1">
      <c r="A333" s="210"/>
      <c r="B333" s="210"/>
      <c r="C333" s="201"/>
      <c r="D333" s="202"/>
      <c r="E333" s="201"/>
      <c r="F333" s="201"/>
      <c r="G333" s="200"/>
      <c r="H333" s="203"/>
      <c r="I333" s="201"/>
      <c r="J333" s="193"/>
      <c r="K333" s="209"/>
      <c r="L333" s="191"/>
      <c r="M333" s="199"/>
      <c r="N333" s="199"/>
      <c r="O333" s="211"/>
      <c r="P333" s="1"/>
      <c r="Q333" s="16"/>
      <c r="R333" s="16"/>
      <c r="S333" s="16"/>
      <c r="T333" s="1"/>
      <c r="U333" s="25"/>
      <c r="V333" s="25"/>
      <c r="W333" s="25"/>
      <c r="X333" s="25"/>
      <c r="Y333" s="25"/>
      <c r="Z333" s="25"/>
    </row>
    <row r="334" spans="1:26" ht="14.25" customHeight="1">
      <c r="A334" s="210"/>
      <c r="B334" s="210"/>
      <c r="C334" s="201"/>
      <c r="D334" s="202"/>
      <c r="E334" s="201"/>
      <c r="F334" s="201"/>
      <c r="G334" s="200"/>
      <c r="H334" s="203"/>
      <c r="I334" s="201"/>
      <c r="J334" s="193"/>
      <c r="K334" s="207"/>
      <c r="L334" s="191"/>
      <c r="M334" s="199"/>
      <c r="N334" s="199"/>
      <c r="O334" s="211"/>
      <c r="P334" s="1"/>
      <c r="Q334" s="16"/>
      <c r="R334" s="16"/>
      <c r="S334" s="16"/>
      <c r="T334" s="1"/>
      <c r="U334" s="25"/>
      <c r="V334" s="25"/>
      <c r="W334" s="25"/>
      <c r="X334" s="25"/>
      <c r="Y334" s="25"/>
      <c r="Z334" s="25"/>
    </row>
    <row r="335" spans="1:26" ht="14.25" customHeight="1">
      <c r="A335" s="210"/>
      <c r="B335" s="210"/>
      <c r="C335" s="201"/>
      <c r="D335" s="202"/>
      <c r="E335" s="201"/>
      <c r="F335" s="201"/>
      <c r="G335" s="200"/>
      <c r="H335" s="203"/>
      <c r="I335" s="201"/>
      <c r="J335" s="193"/>
      <c r="K335" s="207"/>
      <c r="L335" s="191"/>
      <c r="M335" s="199"/>
      <c r="N335" s="199"/>
      <c r="O335" s="211"/>
      <c r="P335" s="1"/>
      <c r="Q335" s="16"/>
      <c r="R335" s="16"/>
      <c r="S335" s="16"/>
      <c r="T335" s="1"/>
      <c r="U335" s="25"/>
      <c r="V335" s="25"/>
      <c r="W335" s="25"/>
      <c r="X335" s="25"/>
      <c r="Y335" s="25"/>
      <c r="Z335" s="25"/>
    </row>
    <row r="336" spans="1:26" ht="14.25" customHeight="1">
      <c r="A336" s="210"/>
      <c r="B336" s="210"/>
      <c r="C336" s="201"/>
      <c r="D336" s="202"/>
      <c r="E336" s="201"/>
      <c r="F336" s="201"/>
      <c r="G336" s="200"/>
      <c r="H336" s="203"/>
      <c r="I336" s="201"/>
      <c r="J336" s="193"/>
      <c r="K336" s="209"/>
      <c r="L336" s="191"/>
      <c r="M336" s="199"/>
      <c r="N336" s="199"/>
      <c r="O336" s="211"/>
      <c r="P336" s="1"/>
      <c r="Q336" s="16"/>
      <c r="R336" s="16"/>
      <c r="S336" s="16"/>
      <c r="T336" s="1"/>
      <c r="U336" s="25"/>
      <c r="V336" s="25"/>
      <c r="W336" s="25"/>
      <c r="X336" s="25"/>
      <c r="Y336" s="25"/>
      <c r="Z336" s="25"/>
    </row>
    <row r="337" spans="1:26" ht="14.25" customHeight="1">
      <c r="A337" s="210"/>
      <c r="B337" s="210"/>
      <c r="C337" s="201"/>
      <c r="D337" s="202"/>
      <c r="E337" s="201"/>
      <c r="F337" s="201"/>
      <c r="G337" s="200"/>
      <c r="H337" s="203"/>
      <c r="I337" s="201"/>
      <c r="J337" s="193"/>
      <c r="K337" s="207"/>
      <c r="L337" s="191"/>
      <c r="M337" s="199"/>
      <c r="N337" s="199"/>
      <c r="O337" s="211"/>
      <c r="P337" s="1"/>
      <c r="Q337" s="16"/>
      <c r="R337" s="16"/>
      <c r="S337" s="16"/>
      <c r="T337" s="1"/>
      <c r="U337" s="25"/>
      <c r="V337" s="25"/>
      <c r="W337" s="25"/>
      <c r="X337" s="25"/>
      <c r="Y337" s="25"/>
      <c r="Z337" s="25"/>
    </row>
    <row r="338" spans="1:26" ht="14.25" customHeight="1">
      <c r="A338" s="210"/>
      <c r="B338" s="210"/>
      <c r="C338" s="201"/>
      <c r="D338" s="202"/>
      <c r="E338" s="201"/>
      <c r="F338" s="201"/>
      <c r="G338" s="200"/>
      <c r="H338" s="203"/>
      <c r="I338" s="201"/>
      <c r="J338" s="193"/>
      <c r="K338" s="207"/>
      <c r="L338" s="191"/>
      <c r="M338" s="199"/>
      <c r="N338" s="199"/>
      <c r="O338" s="211"/>
      <c r="P338" s="1"/>
      <c r="Q338" s="16"/>
      <c r="R338" s="16"/>
      <c r="S338" s="16"/>
      <c r="T338" s="1"/>
      <c r="U338" s="25"/>
      <c r="V338" s="25"/>
      <c r="W338" s="25"/>
      <c r="X338" s="25"/>
      <c r="Y338" s="25"/>
      <c r="Z338" s="25"/>
    </row>
    <row r="339" spans="1:26" ht="14.25" customHeight="1">
      <c r="A339" s="210"/>
      <c r="B339" s="210"/>
      <c r="C339" s="201"/>
      <c r="D339" s="202"/>
      <c r="E339" s="201"/>
      <c r="F339" s="201"/>
      <c r="G339" s="200"/>
      <c r="H339" s="203"/>
      <c r="I339" s="201"/>
      <c r="J339" s="193"/>
      <c r="K339" s="207"/>
      <c r="L339" s="191"/>
      <c r="M339" s="199"/>
      <c r="N339" s="199"/>
      <c r="O339" s="211"/>
      <c r="P339" s="1"/>
      <c r="Q339" s="16"/>
      <c r="R339" s="16"/>
      <c r="S339" s="16"/>
      <c r="T339" s="1"/>
      <c r="U339" s="25"/>
      <c r="V339" s="25"/>
      <c r="W339" s="25"/>
      <c r="X339" s="25"/>
      <c r="Y339" s="25"/>
      <c r="Z339" s="25"/>
    </row>
    <row r="340" spans="1:26" ht="14.25" customHeight="1">
      <c r="A340" s="210"/>
      <c r="B340" s="210"/>
      <c r="C340" s="201"/>
      <c r="D340" s="202"/>
      <c r="E340" s="201"/>
      <c r="F340" s="201"/>
      <c r="G340" s="200"/>
      <c r="H340" s="203"/>
      <c r="I340" s="201"/>
      <c r="J340" s="193"/>
      <c r="K340" s="207"/>
      <c r="L340" s="191"/>
      <c r="M340" s="199"/>
      <c r="N340" s="199"/>
      <c r="O340" s="211"/>
      <c r="P340" s="1"/>
      <c r="Q340" s="16"/>
      <c r="R340" s="16"/>
      <c r="S340" s="16"/>
      <c r="T340" s="1"/>
      <c r="U340" s="25"/>
      <c r="V340" s="25"/>
      <c r="W340" s="25"/>
      <c r="X340" s="25"/>
      <c r="Y340" s="25"/>
      <c r="Z340" s="25"/>
    </row>
    <row r="341" spans="1:26" ht="14.25" customHeight="1">
      <c r="A341" s="210"/>
      <c r="B341" s="210"/>
      <c r="C341" s="201"/>
      <c r="D341" s="202"/>
      <c r="E341" s="201"/>
      <c r="F341" s="201"/>
      <c r="G341" s="200"/>
      <c r="H341" s="203"/>
      <c r="I341" s="201"/>
      <c r="J341" s="193"/>
      <c r="K341" s="207"/>
      <c r="L341" s="191"/>
      <c r="M341" s="199"/>
      <c r="N341" s="199"/>
      <c r="O341" s="211"/>
      <c r="P341" s="1"/>
      <c r="Q341" s="16"/>
      <c r="R341" s="16"/>
      <c r="S341" s="16"/>
      <c r="T341" s="1"/>
      <c r="U341" s="25"/>
      <c r="V341" s="25"/>
      <c r="W341" s="25"/>
      <c r="X341" s="25"/>
      <c r="Y341" s="25"/>
      <c r="Z341" s="25"/>
    </row>
    <row r="342" spans="1:26" ht="14.25" customHeight="1">
      <c r="A342" s="210"/>
      <c r="B342" s="210"/>
      <c r="C342" s="201"/>
      <c r="D342" s="202"/>
      <c r="E342" s="201"/>
      <c r="F342" s="201"/>
      <c r="G342" s="200"/>
      <c r="H342" s="203"/>
      <c r="I342" s="201"/>
      <c r="J342" s="193"/>
      <c r="K342" s="207"/>
      <c r="L342" s="191"/>
      <c r="M342" s="199"/>
      <c r="N342" s="199"/>
      <c r="O342" s="211"/>
      <c r="P342" s="1"/>
      <c r="Q342" s="16"/>
      <c r="R342" s="16"/>
      <c r="S342" s="16"/>
      <c r="T342" s="1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10"/>
      <c r="C343" s="201"/>
      <c r="D343" s="202"/>
      <c r="E343" s="201"/>
      <c r="F343" s="201"/>
      <c r="G343" s="200"/>
      <c r="H343" s="203"/>
      <c r="I343" s="201"/>
      <c r="J343" s="193"/>
      <c r="K343" s="207"/>
      <c r="L343" s="191"/>
      <c r="M343" s="199"/>
      <c r="N343" s="199"/>
      <c r="O343" s="211"/>
      <c r="P343" s="1"/>
      <c r="Q343" s="16"/>
      <c r="R343" s="16"/>
      <c r="S343" s="16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01"/>
      <c r="D344" s="202"/>
      <c r="E344" s="201"/>
      <c r="F344" s="201"/>
      <c r="G344" s="200"/>
      <c r="H344" s="203"/>
      <c r="I344" s="201"/>
      <c r="J344" s="208"/>
      <c r="K344" s="207"/>
      <c r="L344" s="191"/>
      <c r="M344" s="199"/>
      <c r="N344" s="199"/>
      <c r="O344" s="211"/>
      <c r="P344" s="1"/>
      <c r="Q344" s="16"/>
      <c r="R344" s="16"/>
      <c r="S344" s="16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01"/>
      <c r="D345" s="202"/>
      <c r="E345" s="201"/>
      <c r="F345" s="201"/>
      <c r="G345" s="200"/>
      <c r="H345" s="203"/>
      <c r="I345" s="201"/>
      <c r="J345" s="193"/>
      <c r="K345" s="209"/>
      <c r="L345" s="191"/>
      <c r="M345" s="199"/>
      <c r="N345" s="199"/>
      <c r="O345" s="211"/>
      <c r="P345" s="1"/>
      <c r="Q345" s="16"/>
      <c r="R345" s="16"/>
      <c r="S345" s="16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01"/>
      <c r="D346" s="202"/>
      <c r="E346" s="201"/>
      <c r="F346" s="201"/>
      <c r="G346" s="200"/>
      <c r="H346" s="203"/>
      <c r="I346" s="201"/>
      <c r="J346" s="193"/>
      <c r="K346" s="207"/>
      <c r="L346" s="191"/>
      <c r="M346" s="199"/>
      <c r="N346" s="199"/>
      <c r="O346" s="211"/>
      <c r="P346" s="1"/>
      <c r="Q346" s="16"/>
      <c r="R346" s="16"/>
      <c r="S346" s="16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01"/>
      <c r="D347" s="202"/>
      <c r="E347" s="201"/>
      <c r="F347" s="201"/>
      <c r="G347" s="200"/>
      <c r="H347" s="203"/>
      <c r="I347" s="201"/>
      <c r="J347" s="193"/>
      <c r="K347" s="207"/>
      <c r="L347" s="191"/>
      <c r="M347" s="199"/>
      <c r="N347" s="199"/>
      <c r="O347" s="211"/>
      <c r="P347" s="1"/>
      <c r="Q347" s="16"/>
      <c r="R347" s="16"/>
      <c r="S347" s="16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01"/>
      <c r="D348" s="202"/>
      <c r="E348" s="201"/>
      <c r="F348" s="201"/>
      <c r="G348" s="200"/>
      <c r="H348" s="203"/>
      <c r="I348" s="203"/>
      <c r="J348" s="193"/>
      <c r="K348" s="207"/>
      <c r="L348" s="191"/>
      <c r="M348" s="199"/>
      <c r="N348" s="199"/>
      <c r="O348" s="211"/>
      <c r="P348" s="1"/>
      <c r="Q348" s="16"/>
      <c r="R348" s="16"/>
      <c r="S348" s="16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01"/>
      <c r="D349" s="202"/>
      <c r="E349" s="201"/>
      <c r="F349" s="201"/>
      <c r="G349" s="200"/>
      <c r="H349" s="203"/>
      <c r="I349" s="201"/>
      <c r="J349" s="193"/>
      <c r="K349" s="207"/>
      <c r="L349" s="191"/>
      <c r="M349" s="199"/>
      <c r="N349" s="199"/>
      <c r="O349" s="211"/>
      <c r="P349" s="1"/>
      <c r="Q349" s="16"/>
      <c r="R349" s="16"/>
      <c r="S349" s="16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01"/>
      <c r="D350" s="202"/>
      <c r="E350" s="201"/>
      <c r="F350" s="201"/>
      <c r="G350" s="200"/>
      <c r="H350" s="203"/>
      <c r="I350" s="201"/>
      <c r="J350" s="193"/>
      <c r="K350" s="207"/>
      <c r="L350" s="191"/>
      <c r="M350" s="199"/>
      <c r="N350" s="199"/>
      <c r="O350" s="211"/>
      <c r="P350" s="1"/>
      <c r="Q350" s="16"/>
      <c r="R350" s="16"/>
      <c r="S350" s="16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01"/>
      <c r="D351" s="202"/>
      <c r="E351" s="201"/>
      <c r="F351" s="201"/>
      <c r="G351" s="200"/>
      <c r="H351" s="203"/>
      <c r="I351" s="201"/>
      <c r="J351" s="193"/>
      <c r="K351" s="207"/>
      <c r="L351" s="191"/>
      <c r="M351" s="199"/>
      <c r="N351" s="199"/>
      <c r="O351" s="211"/>
      <c r="P351" s="1"/>
      <c r="Q351" s="16"/>
      <c r="R351" s="16"/>
      <c r="S351" s="16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01"/>
      <c r="D352" s="202"/>
      <c r="E352" s="201"/>
      <c r="F352" s="201"/>
      <c r="G352" s="200"/>
      <c r="H352" s="203"/>
      <c r="I352" s="201"/>
      <c r="J352" s="193"/>
      <c r="K352" s="207"/>
      <c r="L352" s="191"/>
      <c r="M352" s="199"/>
      <c r="N352" s="199"/>
      <c r="O352" s="211"/>
      <c r="P352" s="1"/>
      <c r="Q352" s="16"/>
      <c r="R352" s="16"/>
      <c r="S352" s="16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01"/>
      <c r="D353" s="202"/>
      <c r="E353" s="201"/>
      <c r="F353" s="201"/>
      <c r="G353" s="200"/>
      <c r="H353" s="203"/>
      <c r="I353" s="201"/>
      <c r="J353" s="193"/>
      <c r="K353" s="207"/>
      <c r="L353" s="191"/>
      <c r="M353" s="199"/>
      <c r="N353" s="199"/>
      <c r="O353" s="211"/>
      <c r="P353" s="1"/>
      <c r="Q353" s="16"/>
      <c r="R353" s="16"/>
      <c r="S353" s="16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01"/>
      <c r="D354" s="202"/>
      <c r="E354" s="201"/>
      <c r="F354" s="201"/>
      <c r="G354" s="200"/>
      <c r="H354" s="203"/>
      <c r="I354" s="201"/>
      <c r="J354" s="193"/>
      <c r="K354" s="207"/>
      <c r="L354" s="191"/>
      <c r="M354" s="199"/>
      <c r="N354" s="199"/>
      <c r="O354" s="211"/>
      <c r="P354" s="1"/>
      <c r="Q354" s="16"/>
      <c r="R354" s="16"/>
      <c r="S354" s="16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01"/>
      <c r="D355" s="202"/>
      <c r="E355" s="201"/>
      <c r="F355" s="201"/>
      <c r="G355" s="200"/>
      <c r="H355" s="203"/>
      <c r="I355" s="201"/>
      <c r="J355" s="193"/>
      <c r="K355" s="207"/>
      <c r="L355" s="191"/>
      <c r="M355" s="199"/>
      <c r="N355" s="199"/>
      <c r="O355" s="211"/>
      <c r="P355" s="1"/>
      <c r="Q355" s="16"/>
      <c r="R355" s="16"/>
      <c r="S355" s="16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01"/>
      <c r="D356" s="202"/>
      <c r="E356" s="201"/>
      <c r="F356" s="201"/>
      <c r="G356" s="200"/>
      <c r="H356" s="203"/>
      <c r="I356" s="201"/>
      <c r="J356" s="193"/>
      <c r="K356" s="207"/>
      <c r="L356" s="191"/>
      <c r="M356" s="199"/>
      <c r="N356" s="199"/>
      <c r="O356" s="211"/>
      <c r="P356" s="1"/>
      <c r="Q356" s="16"/>
      <c r="R356" s="16"/>
      <c r="S356" s="16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01"/>
      <c r="D357" s="202"/>
      <c r="E357" s="201"/>
      <c r="F357" s="201"/>
      <c r="G357" s="200"/>
      <c r="H357" s="203"/>
      <c r="I357" s="201"/>
      <c r="J357" s="193"/>
      <c r="K357" s="207"/>
      <c r="L357" s="191"/>
      <c r="M357" s="199"/>
      <c r="N357" s="199"/>
      <c r="O357" s="211"/>
      <c r="P357" s="1"/>
      <c r="Q357" s="16"/>
      <c r="R357" s="16"/>
      <c r="S357" s="16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01"/>
      <c r="D358" s="202"/>
      <c r="E358" s="201"/>
      <c r="F358" s="201"/>
      <c r="G358" s="200"/>
      <c r="H358" s="203"/>
      <c r="I358" s="201"/>
      <c r="J358" s="193"/>
      <c r="K358" s="207"/>
      <c r="L358" s="191"/>
      <c r="M358" s="199"/>
      <c r="N358" s="199"/>
      <c r="O358" s="211"/>
      <c r="P358" s="1"/>
      <c r="Q358" s="16"/>
      <c r="R358" s="16"/>
      <c r="S358" s="16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01"/>
      <c r="D359" s="202"/>
      <c r="E359" s="201"/>
      <c r="F359" s="201"/>
      <c r="G359" s="200"/>
      <c r="H359" s="203"/>
      <c r="I359" s="201"/>
      <c r="J359" s="193"/>
      <c r="K359" s="207"/>
      <c r="L359" s="191"/>
      <c r="M359" s="199"/>
      <c r="N359" s="199"/>
      <c r="O359" s="211"/>
      <c r="P359" s="1"/>
      <c r="Q359" s="16"/>
      <c r="R359" s="16"/>
      <c r="S359" s="16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01"/>
      <c r="D360" s="202"/>
      <c r="E360" s="201"/>
      <c r="F360" s="201"/>
      <c r="G360" s="200"/>
      <c r="H360" s="203"/>
      <c r="I360" s="201"/>
      <c r="J360" s="193"/>
      <c r="K360" s="207"/>
      <c r="L360" s="191"/>
      <c r="M360" s="199"/>
      <c r="N360" s="199"/>
      <c r="O360" s="211"/>
      <c r="P360" s="1"/>
      <c r="Q360" s="16"/>
      <c r="R360" s="16"/>
      <c r="S360" s="16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01"/>
      <c r="D361" s="202"/>
      <c r="E361" s="201"/>
      <c r="F361" s="201"/>
      <c r="G361" s="200"/>
      <c r="H361" s="203"/>
      <c r="I361" s="201"/>
      <c r="J361" s="193"/>
      <c r="K361" s="207"/>
      <c r="L361" s="191"/>
      <c r="M361" s="199"/>
      <c r="N361" s="199"/>
      <c r="O361" s="211"/>
      <c r="P361" s="1"/>
      <c r="Q361" s="16"/>
      <c r="R361" s="16"/>
      <c r="S361" s="16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01"/>
      <c r="D362" s="202"/>
      <c r="E362" s="201"/>
      <c r="F362" s="201"/>
      <c r="G362" s="200"/>
      <c r="H362" s="203"/>
      <c r="I362" s="201"/>
      <c r="J362" s="193"/>
      <c r="K362" s="207"/>
      <c r="L362" s="191"/>
      <c r="M362" s="199"/>
      <c r="N362" s="199"/>
      <c r="O362" s="211"/>
      <c r="P362" s="1"/>
      <c r="Q362" s="16"/>
      <c r="R362" s="16"/>
      <c r="S362" s="16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01"/>
      <c r="D363" s="202"/>
      <c r="E363" s="201"/>
      <c r="F363" s="201"/>
      <c r="G363" s="200"/>
      <c r="H363" s="203"/>
      <c r="I363" s="201"/>
      <c r="J363" s="193"/>
      <c r="K363" s="201"/>
      <c r="L363" s="191"/>
      <c r="M363" s="199"/>
      <c r="N363" s="199"/>
      <c r="O363" s="211"/>
      <c r="P363" s="1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01"/>
      <c r="D364" s="202"/>
      <c r="E364" s="201"/>
      <c r="F364" s="201"/>
      <c r="G364" s="200"/>
      <c r="H364" s="203"/>
      <c r="I364" s="201"/>
      <c r="J364" s="193"/>
      <c r="K364" s="201"/>
      <c r="L364" s="191"/>
      <c r="M364" s="199"/>
      <c r="N364" s="199"/>
      <c r="O364" s="211"/>
      <c r="P364" s="1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01"/>
      <c r="D365" s="202"/>
      <c r="E365" s="201"/>
      <c r="F365" s="201"/>
      <c r="G365" s="200"/>
      <c r="H365" s="203"/>
      <c r="I365" s="201"/>
      <c r="J365" s="193"/>
      <c r="K365" s="201"/>
      <c r="L365" s="191"/>
      <c r="M365" s="199"/>
      <c r="N365" s="199"/>
      <c r="O365" s="211"/>
      <c r="P365" s="1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01"/>
      <c r="D366" s="202"/>
      <c r="E366" s="201"/>
      <c r="F366" s="201"/>
      <c r="G366" s="200"/>
      <c r="H366" s="203"/>
      <c r="I366" s="201"/>
      <c r="J366" s="193"/>
      <c r="K366" s="201"/>
      <c r="L366" s="191"/>
      <c r="M366" s="199"/>
      <c r="N366" s="199"/>
      <c r="O366" s="211"/>
      <c r="P366" s="1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01"/>
      <c r="D367" s="202"/>
      <c r="E367" s="201"/>
      <c r="F367" s="201"/>
      <c r="G367" s="200"/>
      <c r="H367" s="203"/>
      <c r="I367" s="201"/>
      <c r="J367" s="193"/>
      <c r="K367" s="201"/>
      <c r="L367" s="191"/>
      <c r="M367" s="199"/>
      <c r="N367" s="199"/>
      <c r="O367" s="211"/>
      <c r="P367" s="1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01"/>
      <c r="D368" s="202"/>
      <c r="E368" s="201"/>
      <c r="F368" s="201"/>
      <c r="G368" s="200"/>
      <c r="H368" s="203"/>
      <c r="I368" s="201"/>
      <c r="J368" s="193"/>
      <c r="K368" s="201"/>
      <c r="L368" s="191"/>
      <c r="M368" s="199"/>
      <c r="N368" s="199"/>
      <c r="O368" s="211"/>
      <c r="P368" s="1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01"/>
      <c r="D369" s="202"/>
      <c r="E369" s="201"/>
      <c r="F369" s="201"/>
      <c r="G369" s="200"/>
      <c r="H369" s="203"/>
      <c r="I369" s="203"/>
      <c r="J369" s="193"/>
      <c r="K369" s="133"/>
      <c r="L369" s="191"/>
      <c r="M369" s="199"/>
      <c r="N369" s="199"/>
      <c r="O369" s="211"/>
      <c r="P369" s="1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01"/>
      <c r="D370" s="202"/>
      <c r="E370" s="201"/>
      <c r="F370" s="201"/>
      <c r="G370" s="200"/>
      <c r="H370" s="203"/>
      <c r="I370" s="203"/>
      <c r="J370" s="193"/>
      <c r="K370" s="133"/>
      <c r="L370" s="191"/>
      <c r="M370" s="199"/>
      <c r="N370" s="199"/>
      <c r="O370" s="211"/>
      <c r="P370" s="1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01"/>
      <c r="D371" s="202"/>
      <c r="E371" s="201"/>
      <c r="F371" s="201"/>
      <c r="G371" s="200"/>
      <c r="H371" s="203"/>
      <c r="I371" s="203"/>
      <c r="J371" s="193"/>
      <c r="K371" s="133"/>
      <c r="L371" s="191"/>
      <c r="M371" s="199"/>
      <c r="N371" s="199"/>
      <c r="O371" s="211"/>
      <c r="P371" s="1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01"/>
      <c r="D372" s="202"/>
      <c r="E372" s="201"/>
      <c r="F372" s="201"/>
      <c r="G372" s="200"/>
      <c r="H372" s="203"/>
      <c r="I372" s="203"/>
      <c r="J372" s="193"/>
      <c r="K372" s="201"/>
      <c r="L372" s="191"/>
      <c r="M372" s="199"/>
      <c r="N372" s="199"/>
      <c r="O372" s="211"/>
      <c r="P372" s="1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01"/>
      <c r="D373" s="202"/>
      <c r="E373" s="201"/>
      <c r="F373" s="201"/>
      <c r="G373" s="200"/>
      <c r="H373" s="203"/>
      <c r="I373" s="203"/>
      <c r="J373" s="193"/>
      <c r="K373" s="201"/>
      <c r="L373" s="191"/>
      <c r="M373" s="199"/>
      <c r="N373" s="199"/>
      <c r="O373" s="211"/>
      <c r="P373" s="1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01"/>
      <c r="D374" s="202"/>
      <c r="E374" s="201"/>
      <c r="F374" s="201"/>
      <c r="G374" s="200"/>
      <c r="H374" s="203"/>
      <c r="I374" s="203"/>
      <c r="J374" s="193"/>
      <c r="K374" s="201"/>
      <c r="L374" s="191"/>
      <c r="M374" s="199"/>
      <c r="N374" s="199"/>
      <c r="O374" s="211"/>
      <c r="P374" s="1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01"/>
      <c r="D375" s="202"/>
      <c r="E375" s="201"/>
      <c r="F375" s="201"/>
      <c r="G375" s="200"/>
      <c r="H375" s="203"/>
      <c r="I375" s="203"/>
      <c r="J375" s="193"/>
      <c r="K375" s="201"/>
      <c r="L375" s="191"/>
      <c r="M375" s="199"/>
      <c r="N375" s="199"/>
      <c r="O375" s="211"/>
      <c r="P375" s="1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01"/>
      <c r="D376" s="202"/>
      <c r="E376" s="201"/>
      <c r="F376" s="201"/>
      <c r="G376" s="200"/>
      <c r="H376" s="203"/>
      <c r="I376" s="203"/>
      <c r="J376" s="193"/>
      <c r="K376" s="201"/>
      <c r="L376" s="191"/>
      <c r="M376" s="199"/>
      <c r="N376" s="199"/>
      <c r="O376" s="211"/>
      <c r="P376" s="1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01"/>
      <c r="D377" s="202"/>
      <c r="E377" s="201"/>
      <c r="F377" s="201"/>
      <c r="G377" s="200"/>
      <c r="H377" s="203"/>
      <c r="I377" s="203"/>
      <c r="J377" s="193"/>
      <c r="K377" s="201"/>
      <c r="L377" s="191"/>
      <c r="M377" s="199"/>
      <c r="N377" s="199"/>
      <c r="O377" s="211"/>
      <c r="P377" s="1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01"/>
      <c r="D378" s="202"/>
      <c r="E378" s="201"/>
      <c r="F378" s="201"/>
      <c r="G378" s="200"/>
      <c r="H378" s="203"/>
      <c r="I378" s="203"/>
      <c r="J378" s="193"/>
      <c r="K378" s="201"/>
      <c r="L378" s="191"/>
      <c r="M378" s="199"/>
      <c r="N378" s="199"/>
      <c r="O378" s="211"/>
      <c r="P378" s="1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01"/>
      <c r="D379" s="202"/>
      <c r="E379" s="201"/>
      <c r="F379" s="201"/>
      <c r="G379" s="200"/>
      <c r="H379" s="203"/>
      <c r="I379" s="203"/>
      <c r="J379" s="193"/>
      <c r="K379" s="201"/>
      <c r="L379" s="191"/>
      <c r="M379" s="199"/>
      <c r="N379" s="199"/>
      <c r="O379" s="211"/>
      <c r="P379" s="1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01"/>
      <c r="D380" s="202"/>
      <c r="E380" s="201"/>
      <c r="F380" s="201"/>
      <c r="G380" s="200"/>
      <c r="H380" s="203"/>
      <c r="I380" s="203"/>
      <c r="J380" s="193"/>
      <c r="K380" s="201"/>
      <c r="L380" s="191"/>
      <c r="M380" s="199"/>
      <c r="N380" s="199"/>
      <c r="O380" s="211"/>
      <c r="P380" s="1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01"/>
      <c r="D381" s="202"/>
      <c r="E381" s="201"/>
      <c r="F381" s="201"/>
      <c r="G381" s="200"/>
      <c r="H381" s="203"/>
      <c r="I381" s="203"/>
      <c r="J381" s="193"/>
      <c r="K381" s="201"/>
      <c r="L381" s="191"/>
      <c r="M381" s="199"/>
      <c r="N381" s="199"/>
      <c r="O381" s="211"/>
      <c r="P381" s="1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01"/>
      <c r="D382" s="202"/>
      <c r="E382" s="201"/>
      <c r="F382" s="201"/>
      <c r="G382" s="200"/>
      <c r="H382" s="203"/>
      <c r="I382" s="203"/>
      <c r="J382" s="193"/>
      <c r="K382" s="203"/>
      <c r="L382" s="203"/>
      <c r="M382" s="199"/>
      <c r="N382" s="199"/>
      <c r="O382" s="211"/>
      <c r="P382" s="1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01"/>
      <c r="D383" s="202"/>
      <c r="E383" s="201"/>
      <c r="F383" s="201"/>
      <c r="G383" s="200"/>
      <c r="H383" s="203"/>
      <c r="I383" s="201"/>
      <c r="J383" s="213"/>
      <c r="K383" s="203"/>
      <c r="L383" s="203"/>
      <c r="M383" s="199"/>
      <c r="N383" s="199"/>
      <c r="O383" s="211"/>
      <c r="P383" s="1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01"/>
      <c r="D384" s="202"/>
      <c r="E384" s="201"/>
      <c r="F384" s="201"/>
      <c r="G384" s="200"/>
      <c r="H384" s="203"/>
      <c r="I384" s="201"/>
      <c r="J384" s="193"/>
      <c r="K384" s="203"/>
      <c r="L384" s="203"/>
      <c r="M384" s="199"/>
      <c r="N384" s="199"/>
      <c r="O384" s="211"/>
      <c r="P384" s="1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01"/>
      <c r="D385" s="202"/>
      <c r="E385" s="201"/>
      <c r="F385" s="201"/>
      <c r="G385" s="200"/>
      <c r="H385" s="203"/>
      <c r="I385" s="201"/>
      <c r="J385" s="193"/>
      <c r="K385" s="201"/>
      <c r="L385" s="191"/>
      <c r="M385" s="199"/>
      <c r="N385" s="199"/>
      <c r="O385" s="211"/>
      <c r="P385" s="1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01"/>
      <c r="D386" s="202"/>
      <c r="E386" s="201"/>
      <c r="F386" s="201"/>
      <c r="G386" s="200"/>
      <c r="H386" s="203"/>
      <c r="I386" s="201"/>
      <c r="J386" s="213"/>
      <c r="K386" s="201"/>
      <c r="L386" s="191"/>
      <c r="M386" s="199"/>
      <c r="N386" s="199"/>
      <c r="O386" s="211"/>
      <c r="P386" s="1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01"/>
      <c r="D387" s="202"/>
      <c r="E387" s="201"/>
      <c r="F387" s="201"/>
      <c r="G387" s="200"/>
      <c r="H387" s="203"/>
      <c r="I387" s="203"/>
      <c r="J387" s="207"/>
      <c r="K387" s="201"/>
      <c r="L387" s="191"/>
      <c r="M387" s="199"/>
      <c r="N387" s="199"/>
      <c r="O387" s="211"/>
      <c r="P387" s="1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01"/>
      <c r="D388" s="202"/>
      <c r="E388" s="201"/>
      <c r="F388" s="201"/>
      <c r="G388" s="200"/>
      <c r="H388" s="203"/>
      <c r="I388" s="203"/>
      <c r="J388" s="207"/>
      <c r="K388" s="201"/>
      <c r="L388" s="191"/>
      <c r="M388" s="199"/>
      <c r="N388" s="199"/>
      <c r="O388" s="211"/>
      <c r="P388" s="1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01"/>
      <c r="D389" s="202"/>
      <c r="E389" s="201"/>
      <c r="F389" s="201"/>
      <c r="G389" s="200"/>
      <c r="H389" s="203"/>
      <c r="I389" s="203"/>
      <c r="J389" s="207"/>
      <c r="K389" s="201"/>
      <c r="L389" s="191"/>
      <c r="M389" s="199"/>
      <c r="N389" s="199"/>
      <c r="O389" s="211"/>
      <c r="P389" s="1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01"/>
      <c r="D390" s="202"/>
      <c r="E390" s="201"/>
      <c r="F390" s="201"/>
      <c r="G390" s="200"/>
      <c r="H390" s="203"/>
      <c r="I390" s="203"/>
      <c r="J390" s="207"/>
      <c r="K390" s="201"/>
      <c r="L390" s="191"/>
      <c r="M390" s="199"/>
      <c r="N390" s="199"/>
      <c r="O390" s="211"/>
      <c r="P390" s="1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" customHeight="1">
      <c r="A391" s="25"/>
      <c r="B391" s="25"/>
      <c r="C391" s="201"/>
      <c r="D391" s="202"/>
      <c r="E391" s="201"/>
      <c r="F391" s="201"/>
      <c r="G391" s="200"/>
      <c r="H391" s="203"/>
      <c r="I391" s="203"/>
      <c r="J391" s="207"/>
      <c r="K391" s="201"/>
      <c r="L391" s="191"/>
      <c r="M391" s="199"/>
      <c r="N391" s="199"/>
      <c r="O391" s="211"/>
      <c r="P391" s="1"/>
      <c r="Q391" s="31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01"/>
      <c r="D392" s="202"/>
      <c r="E392" s="201"/>
      <c r="F392" s="201"/>
      <c r="G392" s="200"/>
      <c r="H392" s="203"/>
      <c r="I392" s="203"/>
      <c r="J392" s="207"/>
      <c r="K392" s="201"/>
      <c r="L392" s="191"/>
      <c r="M392" s="199"/>
      <c r="N392" s="199"/>
      <c r="O392" s="211"/>
      <c r="P392" s="1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01"/>
      <c r="D393" s="202"/>
      <c r="E393" s="201"/>
      <c r="F393" s="201"/>
      <c r="G393" s="200"/>
      <c r="H393" s="203"/>
      <c r="I393" s="203"/>
      <c r="J393" s="207"/>
      <c r="K393" s="201"/>
      <c r="L393" s="191"/>
      <c r="M393" s="199"/>
      <c r="N393" s="199"/>
      <c r="O393" s="211"/>
      <c r="P393" s="1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01"/>
      <c r="D394" s="202"/>
      <c r="E394" s="201"/>
      <c r="F394" s="201"/>
      <c r="G394" s="200"/>
      <c r="H394" s="203"/>
      <c r="I394" s="201"/>
      <c r="J394" s="207"/>
      <c r="K394" s="212"/>
      <c r="L394" s="191"/>
      <c r="M394" s="199"/>
      <c r="N394" s="199"/>
      <c r="O394" s="211"/>
      <c r="P394" s="1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01"/>
      <c r="D395" s="202"/>
      <c r="E395" s="201"/>
      <c r="F395" s="201"/>
      <c r="G395" s="200"/>
      <c r="H395" s="203"/>
      <c r="I395" s="201"/>
      <c r="J395" s="207"/>
      <c r="K395" s="201"/>
      <c r="L395" s="25"/>
      <c r="M395" s="199"/>
      <c r="N395" s="199"/>
      <c r="O395" s="211"/>
      <c r="P395" s="1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01"/>
      <c r="D396" s="202"/>
      <c r="E396" s="201"/>
      <c r="F396" s="201"/>
      <c r="G396" s="200"/>
      <c r="H396" s="203"/>
      <c r="I396" s="201"/>
      <c r="J396" s="207"/>
      <c r="K396" s="201"/>
      <c r="L396" s="191"/>
      <c r="M396" s="199"/>
      <c r="N396" s="199"/>
      <c r="O396" s="211"/>
      <c r="P396" s="1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01"/>
      <c r="D397" s="202"/>
      <c r="E397" s="201"/>
      <c r="F397" s="201"/>
      <c r="G397" s="200"/>
      <c r="H397" s="203"/>
      <c r="I397" s="201"/>
      <c r="J397" s="207"/>
      <c r="K397" s="201"/>
      <c r="L397" s="191"/>
      <c r="M397" s="199"/>
      <c r="N397" s="199"/>
      <c r="O397" s="211"/>
      <c r="P397" s="1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B398" s="25"/>
      <c r="C398" s="201"/>
      <c r="D398" s="202"/>
      <c r="E398" s="201"/>
      <c r="F398" s="201"/>
      <c r="G398" s="200"/>
      <c r="H398" s="203"/>
      <c r="I398" s="201"/>
      <c r="J398" s="207"/>
      <c r="K398" s="201"/>
      <c r="L398" s="191"/>
      <c r="M398" s="199"/>
      <c r="N398" s="199"/>
      <c r="O398" s="211"/>
      <c r="P398" s="1"/>
    </row>
    <row r="399" spans="1:26" ht="14.25" customHeight="1">
      <c r="B399" s="25"/>
      <c r="C399" s="201"/>
      <c r="D399" s="202"/>
      <c r="E399" s="201"/>
      <c r="F399" s="201"/>
      <c r="G399" s="200"/>
      <c r="H399" s="203"/>
      <c r="I399" s="201"/>
      <c r="J399" s="207"/>
      <c r="K399" s="201"/>
      <c r="L399" s="191"/>
      <c r="M399" s="199"/>
      <c r="N399" s="199"/>
      <c r="O399" s="211"/>
      <c r="P399" s="1"/>
    </row>
    <row r="400" spans="1:26" ht="14.25" customHeight="1">
      <c r="B400" s="25"/>
      <c r="C400" s="201"/>
      <c r="D400" s="202"/>
      <c r="E400" s="201"/>
      <c r="F400" s="201"/>
      <c r="G400" s="200"/>
      <c r="H400" s="203"/>
      <c r="I400" s="201"/>
      <c r="J400" s="207"/>
      <c r="K400" s="201"/>
      <c r="L400" s="191"/>
      <c r="M400" s="199"/>
      <c r="N400" s="199"/>
      <c r="O400" s="211"/>
      <c r="P400" s="1"/>
    </row>
    <row r="401" spans="1:26" ht="14.25" customHeight="1">
      <c r="B401" s="25"/>
      <c r="C401" s="201"/>
      <c r="D401" s="202"/>
      <c r="E401" s="201"/>
      <c r="F401" s="201"/>
      <c r="G401" s="200"/>
      <c r="H401" s="203"/>
      <c r="I401" s="201"/>
      <c r="J401" s="207"/>
      <c r="K401" s="201"/>
      <c r="L401" s="191"/>
      <c r="M401" s="199"/>
      <c r="N401" s="199"/>
      <c r="O401" s="211"/>
      <c r="P401" s="1"/>
    </row>
    <row r="402" spans="1:26" ht="14.25" customHeight="1">
      <c r="A402" s="25"/>
      <c r="B402" s="25"/>
      <c r="C402" s="201"/>
      <c r="D402" s="202"/>
      <c r="E402" s="201"/>
      <c r="F402" s="201"/>
      <c r="G402" s="200"/>
      <c r="H402" s="203"/>
      <c r="I402" s="201"/>
      <c r="J402" s="207"/>
      <c r="K402" s="201"/>
      <c r="L402" s="191"/>
      <c r="M402" s="199"/>
      <c r="N402" s="199"/>
      <c r="O402" s="211"/>
      <c r="P402" s="1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01"/>
      <c r="D403" s="202"/>
      <c r="E403" s="201"/>
      <c r="F403" s="201"/>
      <c r="G403" s="200"/>
      <c r="H403" s="203"/>
      <c r="I403" s="201"/>
      <c r="J403" s="207"/>
      <c r="K403" s="201"/>
      <c r="L403" s="191"/>
      <c r="M403" s="199"/>
      <c r="N403" s="199"/>
      <c r="O403" s="211"/>
      <c r="P403" s="1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01"/>
      <c r="D404" s="202"/>
      <c r="E404" s="201"/>
      <c r="F404" s="201"/>
      <c r="G404" s="200"/>
      <c r="H404" s="203"/>
      <c r="I404" s="201"/>
      <c r="J404" s="207"/>
      <c r="K404" s="201"/>
      <c r="L404" s="191"/>
      <c r="M404" s="199"/>
      <c r="N404" s="199"/>
      <c r="O404" s="211"/>
      <c r="P404" s="1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B405" s="25"/>
      <c r="C405" s="201"/>
      <c r="D405" s="202"/>
      <c r="E405" s="201"/>
      <c r="F405" s="201"/>
      <c r="G405" s="200"/>
      <c r="H405" s="203"/>
      <c r="I405" s="201"/>
      <c r="J405" s="207"/>
      <c r="K405" s="201"/>
      <c r="L405" s="191"/>
      <c r="M405" s="199"/>
      <c r="N405" s="199"/>
      <c r="O405" s="211"/>
      <c r="P405" s="1"/>
    </row>
    <row r="406" spans="1:26" ht="14.25" customHeight="1">
      <c r="B406" s="25"/>
      <c r="C406" s="201"/>
      <c r="D406" s="202"/>
      <c r="E406" s="201"/>
      <c r="F406" s="201"/>
      <c r="G406" s="200"/>
      <c r="H406" s="203"/>
      <c r="I406" s="201"/>
      <c r="J406" s="207"/>
      <c r="K406" s="201"/>
      <c r="L406" s="191"/>
      <c r="M406" s="199"/>
      <c r="N406" s="199"/>
      <c r="O406" s="211"/>
      <c r="P406" s="1"/>
    </row>
    <row r="407" spans="1:26" ht="14.25" customHeight="1">
      <c r="B407" s="25"/>
      <c r="C407" s="201"/>
      <c r="D407" s="202"/>
      <c r="E407" s="201"/>
      <c r="F407" s="201"/>
      <c r="G407" s="200"/>
      <c r="H407" s="203"/>
      <c r="I407" s="201"/>
      <c r="J407" s="207"/>
      <c r="K407" s="201"/>
      <c r="L407" s="191"/>
      <c r="M407" s="199"/>
      <c r="N407" s="199"/>
      <c r="O407" s="211"/>
      <c r="P407" s="1"/>
    </row>
    <row r="408" spans="1:26" ht="14.25" customHeight="1">
      <c r="A408" s="25"/>
      <c r="B408" s="25"/>
      <c r="C408" s="201"/>
      <c r="D408" s="202"/>
      <c r="E408" s="201"/>
      <c r="F408" s="201"/>
      <c r="G408" s="200"/>
      <c r="H408" s="203"/>
      <c r="I408" s="201"/>
      <c r="J408" s="207"/>
      <c r="K408" s="201"/>
      <c r="L408" s="191"/>
      <c r="M408" s="199"/>
      <c r="N408" s="199"/>
      <c r="O408" s="211"/>
      <c r="P408" s="1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01"/>
      <c r="D409" s="202"/>
      <c r="E409" s="201"/>
      <c r="F409" s="201"/>
      <c r="G409" s="200"/>
      <c r="H409" s="203"/>
      <c r="I409" s="201"/>
      <c r="J409" s="207"/>
      <c r="K409" s="201"/>
      <c r="L409" s="16"/>
      <c r="M409" s="199"/>
      <c r="N409" s="199"/>
      <c r="O409" s="211"/>
      <c r="P409" s="1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01"/>
      <c r="D410" s="202"/>
      <c r="E410" s="201"/>
      <c r="F410" s="201"/>
      <c r="G410" s="200"/>
      <c r="H410" s="203"/>
      <c r="I410" s="201"/>
      <c r="J410" s="207"/>
      <c r="K410" s="201"/>
      <c r="L410" s="16"/>
      <c r="M410" s="199"/>
      <c r="N410" s="199"/>
      <c r="O410" s="211"/>
      <c r="P410" s="1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01"/>
      <c r="D411" s="202"/>
      <c r="E411" s="201"/>
      <c r="F411" s="201"/>
      <c r="G411" s="200"/>
      <c r="H411" s="203"/>
      <c r="I411" s="201"/>
      <c r="J411" s="207"/>
      <c r="K411" s="201"/>
      <c r="L411" s="16"/>
      <c r="M411" s="199"/>
      <c r="N411" s="199"/>
      <c r="O411" s="211"/>
      <c r="P411" s="1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01"/>
      <c r="D412" s="202"/>
      <c r="E412" s="201"/>
      <c r="F412" s="201"/>
      <c r="G412" s="200"/>
      <c r="H412" s="203"/>
      <c r="I412" s="201"/>
      <c r="J412" s="207"/>
      <c r="K412" s="201"/>
      <c r="L412" s="16"/>
      <c r="M412" s="199"/>
      <c r="N412" s="199"/>
      <c r="O412" s="211"/>
      <c r="P412" s="1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01"/>
      <c r="D413" s="202"/>
      <c r="E413" s="201"/>
      <c r="F413" s="201"/>
      <c r="G413" s="200"/>
      <c r="H413" s="203"/>
      <c r="I413" s="201"/>
      <c r="J413" s="207"/>
      <c r="K413" s="201"/>
      <c r="L413" s="16"/>
      <c r="M413" s="199"/>
      <c r="N413" s="199"/>
      <c r="O413" s="211"/>
      <c r="P413" s="1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01"/>
      <c r="D414" s="202"/>
      <c r="E414" s="201"/>
      <c r="F414" s="201"/>
      <c r="G414" s="200"/>
      <c r="H414" s="203"/>
      <c r="I414" s="201"/>
      <c r="J414" s="207"/>
      <c r="K414" s="201"/>
      <c r="L414" s="16"/>
      <c r="M414" s="199"/>
      <c r="N414" s="199"/>
      <c r="O414" s="211"/>
      <c r="P414" s="1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01"/>
      <c r="D415" s="202"/>
      <c r="E415" s="201"/>
      <c r="F415" s="201"/>
      <c r="G415" s="200"/>
      <c r="H415" s="203"/>
      <c r="I415" s="201"/>
      <c r="J415" s="207"/>
      <c r="K415" s="201"/>
      <c r="L415" s="16"/>
      <c r="M415" s="199"/>
      <c r="N415" s="199"/>
      <c r="O415" s="211"/>
      <c r="P415" s="1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01"/>
      <c r="D416" s="202"/>
      <c r="E416" s="201"/>
      <c r="F416" s="201"/>
      <c r="G416" s="200"/>
      <c r="H416" s="203"/>
      <c r="I416" s="201"/>
      <c r="J416" s="207"/>
      <c r="K416" s="201"/>
      <c r="L416" s="16"/>
      <c r="M416" s="199"/>
      <c r="N416" s="199"/>
      <c r="O416" s="211"/>
      <c r="P416" s="1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01"/>
      <c r="D417" s="202"/>
      <c r="E417" s="201"/>
      <c r="F417" s="201"/>
      <c r="G417" s="200"/>
      <c r="H417" s="203"/>
      <c r="I417" s="201"/>
      <c r="J417" s="207"/>
      <c r="K417" s="201"/>
      <c r="L417" s="16"/>
      <c r="M417" s="199"/>
      <c r="N417" s="199"/>
      <c r="O417" s="211"/>
      <c r="P417" s="1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01"/>
      <c r="D418" s="202"/>
      <c r="E418" s="201"/>
      <c r="F418" s="201"/>
      <c r="G418" s="200"/>
      <c r="H418" s="203"/>
      <c r="I418" s="201"/>
      <c r="J418" s="207"/>
      <c r="K418" s="201"/>
      <c r="L418" s="16"/>
      <c r="M418" s="199"/>
      <c r="N418" s="199"/>
      <c r="O418" s="211"/>
      <c r="P418" s="1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01"/>
      <c r="D419" s="202"/>
      <c r="E419" s="201"/>
      <c r="F419" s="201"/>
      <c r="G419" s="200"/>
      <c r="H419" s="203"/>
      <c r="I419" s="201"/>
      <c r="J419" s="207"/>
      <c r="K419" s="201"/>
      <c r="L419" s="16"/>
      <c r="M419" s="199"/>
      <c r="N419" s="199"/>
      <c r="O419" s="211"/>
      <c r="P419" s="1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01"/>
      <c r="D420" s="202"/>
      <c r="E420" s="201"/>
      <c r="F420" s="201"/>
      <c r="G420" s="200"/>
      <c r="H420" s="203"/>
      <c r="I420" s="201"/>
      <c r="J420" s="207"/>
      <c r="K420" s="201"/>
      <c r="L420" s="16"/>
      <c r="M420" s="199"/>
      <c r="N420" s="199"/>
      <c r="O420" s="211"/>
      <c r="P420" s="1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01"/>
      <c r="D421" s="202"/>
      <c r="E421" s="201"/>
      <c r="F421" s="201"/>
      <c r="G421" s="200"/>
      <c r="H421" s="203"/>
      <c r="I421" s="201"/>
      <c r="J421" s="207"/>
      <c r="K421" s="201"/>
      <c r="L421" s="16"/>
      <c r="M421" s="199"/>
      <c r="N421" s="199"/>
      <c r="O421" s="211"/>
      <c r="P421" s="1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01"/>
      <c r="D422" s="202"/>
      <c r="E422" s="201"/>
      <c r="F422" s="201"/>
      <c r="G422" s="200"/>
      <c r="H422" s="203"/>
      <c r="I422" s="201"/>
      <c r="J422" s="207"/>
      <c r="K422" s="201"/>
      <c r="L422" s="16"/>
      <c r="M422" s="199"/>
      <c r="N422" s="199"/>
      <c r="O422" s="211"/>
      <c r="P422" s="1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01"/>
      <c r="D423" s="202"/>
      <c r="E423" s="201"/>
      <c r="F423" s="201"/>
      <c r="G423" s="200"/>
      <c r="H423" s="203"/>
      <c r="I423" s="201"/>
      <c r="J423" s="207"/>
      <c r="K423" s="201"/>
      <c r="L423" s="16"/>
      <c r="M423" s="199"/>
      <c r="N423" s="199"/>
      <c r="O423" s="211"/>
      <c r="P423" s="1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01"/>
      <c r="D424" s="202"/>
      <c r="E424" s="201"/>
      <c r="F424" s="201"/>
      <c r="G424" s="200"/>
      <c r="H424" s="203"/>
      <c r="I424" s="201"/>
      <c r="J424" s="207"/>
      <c r="K424" s="201"/>
      <c r="L424" s="16"/>
      <c r="M424" s="199"/>
      <c r="N424" s="199"/>
      <c r="O424" s="211"/>
      <c r="P424" s="1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01"/>
      <c r="D425" s="202"/>
      <c r="E425" s="201"/>
      <c r="F425" s="201"/>
      <c r="G425" s="200"/>
      <c r="H425" s="203"/>
      <c r="I425" s="201"/>
      <c r="J425" s="207"/>
      <c r="K425" s="201"/>
      <c r="L425" s="16"/>
      <c r="M425" s="199"/>
      <c r="N425" s="199"/>
      <c r="O425" s="211"/>
      <c r="P425" s="1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01"/>
      <c r="D426" s="202"/>
      <c r="E426" s="201"/>
      <c r="F426" s="201"/>
      <c r="G426" s="200"/>
      <c r="H426" s="203"/>
      <c r="I426" s="201"/>
      <c r="J426" s="207"/>
      <c r="K426" s="201"/>
      <c r="L426" s="16"/>
      <c r="M426" s="199"/>
      <c r="N426" s="199"/>
      <c r="O426" s="211"/>
      <c r="P426" s="1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01"/>
      <c r="D427" s="202"/>
      <c r="E427" s="201"/>
      <c r="F427" s="201"/>
      <c r="G427" s="200"/>
      <c r="H427" s="203"/>
      <c r="I427" s="201"/>
      <c r="J427" s="207"/>
      <c r="K427" s="201"/>
      <c r="L427" s="16"/>
      <c r="M427" s="199"/>
      <c r="N427" s="199"/>
      <c r="O427" s="211"/>
      <c r="P427" s="1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01"/>
      <c r="D428" s="202"/>
      <c r="E428" s="201"/>
      <c r="F428" s="201"/>
      <c r="G428" s="200"/>
      <c r="H428" s="203"/>
      <c r="I428" s="201"/>
      <c r="J428" s="207"/>
      <c r="K428" s="201"/>
      <c r="L428" s="16"/>
      <c r="M428" s="199"/>
      <c r="N428" s="199"/>
      <c r="O428" s="211"/>
      <c r="P428" s="1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01"/>
      <c r="D429" s="202"/>
      <c r="E429" s="201"/>
      <c r="F429" s="201"/>
      <c r="G429" s="200"/>
      <c r="H429" s="203"/>
      <c r="I429" s="201"/>
      <c r="J429" s="207"/>
      <c r="K429" s="201"/>
      <c r="L429" s="16"/>
      <c r="M429" s="199"/>
      <c r="N429" s="199"/>
      <c r="O429" s="211"/>
      <c r="P429" s="1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01"/>
      <c r="D430" s="202"/>
      <c r="E430" s="201"/>
      <c r="F430" s="201"/>
      <c r="G430" s="200"/>
      <c r="H430" s="203"/>
      <c r="I430" s="201"/>
      <c r="J430" s="207"/>
      <c r="K430" s="201"/>
      <c r="L430" s="16"/>
      <c r="M430" s="199"/>
      <c r="N430" s="199"/>
      <c r="O430" s="211"/>
      <c r="P430" s="1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01"/>
      <c r="D431" s="202"/>
      <c r="E431" s="201"/>
      <c r="F431" s="201"/>
      <c r="G431" s="200"/>
      <c r="H431" s="203"/>
      <c r="I431" s="201"/>
      <c r="J431" s="207"/>
      <c r="K431" s="201"/>
      <c r="L431" s="16"/>
      <c r="M431" s="199"/>
      <c r="N431" s="199"/>
      <c r="O431" s="211"/>
      <c r="P431" s="1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01"/>
      <c r="D432" s="202"/>
      <c r="E432" s="201"/>
      <c r="F432" s="201"/>
      <c r="G432" s="200"/>
      <c r="H432" s="203"/>
      <c r="I432" s="201"/>
      <c r="J432" s="207"/>
      <c r="K432" s="201"/>
      <c r="L432" s="16"/>
      <c r="M432" s="199"/>
      <c r="N432" s="199"/>
      <c r="O432" s="211"/>
      <c r="P432" s="1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01"/>
      <c r="D433" s="202"/>
      <c r="E433" s="201"/>
      <c r="F433" s="201"/>
      <c r="G433" s="200"/>
      <c r="H433" s="203"/>
      <c r="I433" s="201"/>
      <c r="J433" s="207"/>
      <c r="K433" s="201"/>
      <c r="L433" s="16"/>
      <c r="M433" s="199"/>
      <c r="N433" s="199"/>
      <c r="O433" s="211"/>
      <c r="P433" s="1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01"/>
      <c r="D434" s="202"/>
      <c r="E434" s="201"/>
      <c r="F434" s="201"/>
      <c r="G434" s="200"/>
      <c r="H434" s="203"/>
      <c r="I434" s="201"/>
      <c r="J434" s="213"/>
      <c r="K434" s="201"/>
      <c r="L434" s="16"/>
      <c r="M434" s="199"/>
      <c r="N434" s="199"/>
      <c r="O434" s="211"/>
      <c r="P434" s="1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01"/>
      <c r="D435" s="202"/>
      <c r="E435" s="201"/>
      <c r="F435" s="201"/>
      <c r="G435" s="200"/>
      <c r="H435" s="203"/>
      <c r="I435" s="201"/>
      <c r="J435" s="207"/>
      <c r="K435" s="201"/>
      <c r="L435" s="16"/>
      <c r="M435" s="199"/>
      <c r="N435" s="199"/>
      <c r="O435" s="211"/>
      <c r="P435" s="1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 t="s">
        <v>249</v>
      </c>
      <c r="C436" s="201"/>
      <c r="D436" s="202"/>
      <c r="E436" s="201"/>
      <c r="F436" s="201"/>
      <c r="G436" s="200"/>
      <c r="H436" s="203"/>
      <c r="I436" s="201"/>
      <c r="J436" s="207"/>
      <c r="K436" s="201"/>
      <c r="L436" s="16"/>
      <c r="M436" s="199"/>
      <c r="N436" s="199"/>
      <c r="O436" s="211"/>
      <c r="P436" s="1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01"/>
      <c r="D437" s="202"/>
      <c r="E437" s="201"/>
      <c r="F437" s="201"/>
      <c r="G437" s="200"/>
      <c r="H437" s="203"/>
      <c r="I437" s="201"/>
      <c r="J437" s="207"/>
      <c r="K437" s="201"/>
      <c r="L437" s="16"/>
      <c r="M437" s="199"/>
      <c r="N437" s="199"/>
      <c r="O437" s="211"/>
      <c r="P437" s="1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01"/>
      <c r="D438" s="202"/>
      <c r="E438" s="201"/>
      <c r="F438" s="201"/>
      <c r="G438" s="200"/>
      <c r="H438" s="203"/>
      <c r="I438" s="201"/>
      <c r="J438" s="207"/>
      <c r="K438" s="201"/>
      <c r="L438" s="16"/>
      <c r="M438" s="199"/>
      <c r="N438" s="199"/>
      <c r="O438" s="211"/>
      <c r="P438" s="1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B439" s="25"/>
      <c r="C439" s="201"/>
      <c r="D439" s="202"/>
      <c r="E439" s="201"/>
      <c r="F439" s="201"/>
      <c r="G439" s="200"/>
      <c r="H439" s="203"/>
      <c r="I439" s="201"/>
      <c r="J439" s="207"/>
      <c r="K439" s="201"/>
      <c r="L439" s="16"/>
      <c r="M439" s="199"/>
      <c r="N439" s="199"/>
      <c r="O439" s="211"/>
      <c r="P439" s="1"/>
      <c r="Q439" s="25"/>
    </row>
    <row r="440" spans="1:26" ht="14.25" customHeight="1">
      <c r="B440" s="25"/>
      <c r="C440" s="201"/>
      <c r="D440" s="202"/>
      <c r="E440" s="201"/>
      <c r="F440" s="201"/>
      <c r="G440" s="200"/>
      <c r="H440" s="203"/>
      <c r="I440" s="201"/>
      <c r="J440" s="207"/>
      <c r="K440" s="201"/>
      <c r="L440" s="16"/>
      <c r="M440" s="199"/>
      <c r="N440" s="199"/>
      <c r="O440" s="211"/>
      <c r="P440" s="1"/>
      <c r="Q440" s="25"/>
    </row>
    <row r="441" spans="1:26" ht="14.25" customHeight="1">
      <c r="B441" s="25"/>
      <c r="C441" s="201"/>
      <c r="D441" s="202"/>
      <c r="E441" s="201"/>
      <c r="F441" s="201"/>
      <c r="G441" s="200"/>
      <c r="H441" s="203"/>
      <c r="I441" s="201"/>
      <c r="J441" s="207"/>
      <c r="K441" s="201"/>
      <c r="L441" s="16"/>
      <c r="M441" s="199"/>
      <c r="N441" s="199"/>
      <c r="O441" s="211"/>
      <c r="P441" s="1"/>
      <c r="Q441" s="25"/>
    </row>
    <row r="442" spans="1:26" ht="14.25" customHeight="1">
      <c r="B442" s="25"/>
      <c r="C442" s="201"/>
      <c r="D442" s="202"/>
      <c r="E442" s="201"/>
      <c r="F442" s="201"/>
      <c r="G442" s="200"/>
      <c r="H442" s="203"/>
      <c r="I442" s="201"/>
      <c r="J442" s="192"/>
      <c r="K442" s="201"/>
      <c r="L442" s="16"/>
      <c r="M442" s="199"/>
      <c r="N442" s="199"/>
      <c r="O442" s="211"/>
      <c r="P442" s="1"/>
      <c r="Q442" s="25"/>
    </row>
    <row r="443" spans="1:26" ht="14.25" customHeight="1">
      <c r="B443" s="25"/>
      <c r="C443" s="201"/>
      <c r="D443" s="202"/>
      <c r="E443" s="201"/>
      <c r="F443" s="201"/>
      <c r="G443" s="200"/>
      <c r="H443" s="203"/>
      <c r="I443" s="201"/>
      <c r="J443" s="192"/>
      <c r="K443" s="201"/>
      <c r="Q443" s="25"/>
    </row>
    <row r="444" spans="1:26" ht="14.25" customHeight="1">
      <c r="B444" s="25"/>
      <c r="C444" s="201"/>
      <c r="D444" s="202"/>
      <c r="E444" s="201"/>
      <c r="F444" s="201"/>
      <c r="G444" s="200"/>
      <c r="H444" s="203"/>
      <c r="I444" s="201"/>
      <c r="J444" s="192"/>
      <c r="K444" s="201"/>
      <c r="Q444" s="25"/>
    </row>
    <row r="445" spans="1:26" ht="14.25" customHeight="1">
      <c r="B445" s="25"/>
      <c r="C445" s="201"/>
      <c r="D445" s="202"/>
      <c r="E445" s="201"/>
      <c r="F445" s="201"/>
      <c r="G445" s="200"/>
      <c r="H445" s="203"/>
      <c r="I445" s="201"/>
      <c r="J445" s="207"/>
      <c r="K445" s="201"/>
      <c r="Q445" s="25"/>
    </row>
    <row r="446" spans="1:26" ht="14.25" customHeight="1">
      <c r="B446" s="25"/>
      <c r="C446" s="201"/>
      <c r="D446" s="202"/>
      <c r="E446" s="201"/>
      <c r="F446" s="201"/>
      <c r="G446" s="200"/>
      <c r="H446" s="203"/>
      <c r="I446" s="201"/>
      <c r="J446" s="207"/>
      <c r="K446" s="201"/>
      <c r="Q446" s="25"/>
    </row>
    <row r="447" spans="1:26" ht="14.25" customHeight="1">
      <c r="B447" s="25"/>
      <c r="C447" s="201"/>
      <c r="D447" s="202"/>
      <c r="E447" s="201"/>
      <c r="F447" s="201"/>
      <c r="G447" s="200"/>
      <c r="H447" s="203"/>
      <c r="I447" s="201"/>
      <c r="J447" s="207"/>
      <c r="K447" s="201"/>
      <c r="Q447" s="25"/>
    </row>
    <row r="448" spans="1:26" ht="14.25" customHeight="1">
      <c r="B448" s="25"/>
      <c r="C448" s="201"/>
      <c r="D448" s="202"/>
      <c r="E448" s="201"/>
      <c r="F448" s="201"/>
      <c r="G448" s="200"/>
      <c r="H448" s="203"/>
      <c r="I448" s="201"/>
      <c r="J448" s="207"/>
      <c r="K448" s="201"/>
      <c r="Q448" s="25"/>
    </row>
    <row r="449" spans="1:26" ht="14.25" customHeight="1">
      <c r="B449" s="25" t="s">
        <v>107</v>
      </c>
      <c r="C449" s="201"/>
      <c r="D449" s="202"/>
      <c r="E449" s="201"/>
      <c r="F449" s="201"/>
      <c r="G449" s="200"/>
      <c r="H449" s="203"/>
      <c r="I449" s="201"/>
      <c r="J449" s="207"/>
      <c r="K449" s="201"/>
      <c r="Q449" s="25"/>
    </row>
    <row r="450" spans="1:26" ht="14.25" customHeight="1">
      <c r="B450" s="25"/>
      <c r="C450" s="201"/>
      <c r="D450" s="202"/>
      <c r="E450" s="201"/>
      <c r="F450" s="201"/>
      <c r="G450" s="200"/>
      <c r="H450" s="203"/>
      <c r="I450" s="201"/>
      <c r="J450" s="207"/>
      <c r="K450" s="201"/>
    </row>
    <row r="451" spans="1:26" ht="14.25" customHeight="1">
      <c r="B451" s="25"/>
      <c r="C451" s="201"/>
      <c r="D451" s="202"/>
      <c r="E451" s="201"/>
      <c r="F451" s="201"/>
      <c r="G451" s="200"/>
      <c r="H451" s="203"/>
      <c r="I451" s="201"/>
      <c r="J451" s="207"/>
      <c r="K451" s="201"/>
    </row>
    <row r="452" spans="1:26" ht="14.25" customHeight="1">
      <c r="B452" s="25"/>
      <c r="C452" s="201"/>
      <c r="D452" s="202"/>
      <c r="E452" s="201"/>
      <c r="F452" s="201"/>
      <c r="G452" s="200"/>
      <c r="H452" s="203"/>
      <c r="I452" s="201"/>
      <c r="J452" s="133"/>
      <c r="K452" s="201"/>
    </row>
    <row r="453" spans="1:26" ht="14.25" customHeight="1">
      <c r="B453" s="25"/>
      <c r="C453" s="201"/>
      <c r="D453" s="202"/>
      <c r="E453" s="201"/>
      <c r="F453" s="201"/>
      <c r="G453" s="200"/>
      <c r="H453" s="203"/>
      <c r="I453" s="201"/>
      <c r="J453" s="133"/>
      <c r="K453" s="201"/>
    </row>
    <row r="454" spans="1:26" ht="14.25" customHeight="1">
      <c r="B454" s="25"/>
      <c r="C454" s="201"/>
      <c r="D454" s="202"/>
      <c r="E454" s="201"/>
      <c r="F454" s="201"/>
      <c r="G454" s="200"/>
      <c r="H454" s="203"/>
      <c r="I454" s="201"/>
      <c r="J454" s="133"/>
      <c r="K454" s="201"/>
    </row>
    <row r="455" spans="1:26" ht="14.25" customHeight="1">
      <c r="A455" s="25"/>
      <c r="B455" s="25"/>
      <c r="C455" s="201"/>
      <c r="D455" s="202"/>
      <c r="E455" s="201"/>
      <c r="F455" s="201"/>
      <c r="G455" s="200"/>
      <c r="H455" s="203"/>
      <c r="I455" s="201"/>
      <c r="J455" s="201"/>
      <c r="K455" s="201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01"/>
      <c r="D456" s="202"/>
      <c r="E456" s="201"/>
      <c r="F456" s="201"/>
      <c r="G456" s="200"/>
      <c r="H456" s="203"/>
      <c r="I456" s="201"/>
      <c r="J456" s="133"/>
      <c r="K456" s="201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B457" s="25"/>
      <c r="C457" s="201"/>
      <c r="D457" s="202"/>
      <c r="E457" s="201"/>
      <c r="F457" s="201"/>
      <c r="G457" s="200"/>
      <c r="H457" s="203"/>
      <c r="I457" s="201"/>
      <c r="J457" s="133"/>
      <c r="K457" s="201"/>
    </row>
    <row r="458" spans="1:26" ht="14.25" customHeight="1">
      <c r="B458" s="25"/>
      <c r="C458" s="201"/>
      <c r="D458" s="202"/>
      <c r="E458" s="201"/>
      <c r="F458" s="201"/>
      <c r="G458" s="200"/>
      <c r="H458" s="203"/>
      <c r="I458" s="201"/>
      <c r="J458" s="133"/>
      <c r="K458" s="201"/>
    </row>
    <row r="459" spans="1:26" ht="14.25" customHeight="1">
      <c r="B459" s="25"/>
      <c r="C459" s="201"/>
      <c r="D459" s="202"/>
      <c r="E459" s="201"/>
      <c r="F459" s="203"/>
      <c r="G459" s="200"/>
      <c r="H459" s="203"/>
      <c r="I459" s="201"/>
      <c r="J459" s="133"/>
      <c r="K459" s="201"/>
    </row>
    <row r="460" spans="1:26" ht="14.25" customHeight="1">
      <c r="B460" s="25"/>
      <c r="C460" s="201"/>
      <c r="D460" s="202"/>
      <c r="E460" s="201"/>
      <c r="F460" s="203"/>
      <c r="G460" s="200"/>
      <c r="H460" s="203"/>
      <c r="I460" s="201"/>
      <c r="J460" s="133"/>
      <c r="K460" s="201"/>
    </row>
    <row r="461" spans="1:26" ht="14.25" customHeight="1">
      <c r="B461" s="25"/>
      <c r="C461" s="201"/>
      <c r="D461" s="202"/>
      <c r="E461" s="201"/>
      <c r="F461" s="203"/>
      <c r="G461" s="200"/>
      <c r="H461" s="203"/>
      <c r="I461" s="201"/>
      <c r="J461" s="133"/>
      <c r="K461" s="201"/>
    </row>
    <row r="462" spans="1:26" ht="14.25" customHeight="1">
      <c r="B462" s="25"/>
      <c r="C462" s="201"/>
      <c r="D462" s="202"/>
      <c r="E462" s="201"/>
      <c r="F462" s="203"/>
      <c r="G462" s="200"/>
      <c r="H462" s="203"/>
      <c r="I462" s="201"/>
      <c r="J462" s="133"/>
      <c r="K462" s="201"/>
    </row>
    <row r="463" spans="1:26" ht="14.25" customHeight="1">
      <c r="B463" s="25"/>
      <c r="C463" s="201"/>
      <c r="D463" s="202"/>
      <c r="E463" s="201"/>
      <c r="F463" s="201"/>
      <c r="G463" s="200"/>
      <c r="H463" s="203"/>
      <c r="I463" s="203"/>
      <c r="J463" s="133"/>
      <c r="K463" s="201"/>
    </row>
    <row r="464" spans="1:26" ht="14.25" customHeight="1">
      <c r="B464" s="25"/>
      <c r="C464" s="201"/>
      <c r="D464" s="202"/>
      <c r="E464" s="201"/>
      <c r="F464" s="201"/>
      <c r="G464" s="200"/>
      <c r="H464" s="203"/>
      <c r="I464" s="203"/>
      <c r="J464" s="133"/>
      <c r="K464" s="201"/>
    </row>
    <row r="465" spans="1:26" ht="14.25" customHeight="1">
      <c r="B465" s="25"/>
      <c r="C465" s="201"/>
      <c r="D465" s="202"/>
      <c r="E465" s="201"/>
      <c r="F465" s="201"/>
      <c r="G465" s="200"/>
      <c r="H465" s="203"/>
      <c r="I465" s="203"/>
      <c r="J465" s="133"/>
      <c r="K465" s="201"/>
    </row>
    <row r="466" spans="1:26" ht="14.25" customHeight="1">
      <c r="B466" s="25"/>
      <c r="C466" s="201"/>
      <c r="D466" s="202"/>
      <c r="E466" s="201"/>
      <c r="F466" s="201"/>
      <c r="G466" s="200"/>
      <c r="H466" s="203"/>
      <c r="I466" s="203"/>
      <c r="J466" s="133"/>
      <c r="K466" s="201"/>
    </row>
    <row r="467" spans="1:26" ht="14.25" customHeight="1">
      <c r="A467" s="25"/>
      <c r="B467" s="25"/>
      <c r="C467" s="201"/>
      <c r="D467" s="201"/>
      <c r="E467" s="201"/>
      <c r="F467" s="201"/>
      <c r="G467" s="201"/>
      <c r="H467" s="201"/>
      <c r="I467" s="201"/>
      <c r="J467" s="133"/>
      <c r="K467" s="201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01"/>
      <c r="D468" s="201"/>
      <c r="E468" s="201"/>
      <c r="F468" s="201"/>
      <c r="G468" s="201"/>
      <c r="H468" s="201"/>
      <c r="I468" s="201"/>
      <c r="J468" s="133"/>
      <c r="K468" s="201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B469" s="25"/>
      <c r="C469" s="201"/>
      <c r="D469" s="201"/>
      <c r="E469" s="201"/>
      <c r="F469" s="201"/>
      <c r="G469" s="201"/>
      <c r="H469" s="201"/>
      <c r="I469" s="201"/>
      <c r="J469" s="133"/>
      <c r="K469" s="201"/>
    </row>
    <row r="470" spans="1:26" ht="14.25" customHeight="1">
      <c r="A470" s="25"/>
      <c r="B470" s="25"/>
      <c r="C470" s="201"/>
      <c r="D470" s="201"/>
      <c r="E470" s="201"/>
      <c r="F470" s="201"/>
      <c r="G470" s="201"/>
      <c r="H470" s="201"/>
      <c r="I470" s="201"/>
      <c r="J470" s="133"/>
      <c r="K470" s="201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01"/>
      <c r="D471" s="201"/>
      <c r="E471" s="201"/>
      <c r="F471" s="201"/>
      <c r="G471" s="201"/>
      <c r="H471" s="201"/>
      <c r="I471" s="201"/>
      <c r="J471" s="133"/>
      <c r="K471" s="201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B472" s="25"/>
      <c r="C472" s="201"/>
      <c r="D472" s="201"/>
      <c r="E472" s="201"/>
      <c r="F472" s="201"/>
      <c r="G472" s="201"/>
      <c r="H472" s="201"/>
      <c r="I472" s="201"/>
      <c r="J472" s="133"/>
      <c r="K472" s="201"/>
    </row>
    <row r="473" spans="1:26" ht="14.25" customHeight="1">
      <c r="B473" s="25"/>
      <c r="C473" s="201"/>
      <c r="D473" s="201"/>
      <c r="E473" s="201"/>
      <c r="F473" s="201"/>
      <c r="G473" s="201"/>
      <c r="H473" s="201"/>
      <c r="I473" s="201"/>
      <c r="J473" s="133"/>
      <c r="K473" s="201"/>
    </row>
    <row r="474" spans="1:26" ht="14.25" customHeight="1">
      <c r="B474" s="25"/>
      <c r="C474" s="201"/>
      <c r="D474" s="201"/>
      <c r="E474" s="201"/>
      <c r="F474" s="201"/>
      <c r="G474" s="201"/>
      <c r="H474" s="201"/>
      <c r="I474" s="201"/>
      <c r="J474" s="133"/>
      <c r="K474" s="201"/>
    </row>
    <row r="475" spans="1:26" ht="14.25" customHeight="1">
      <c r="B475" s="25"/>
      <c r="C475" s="201"/>
      <c r="D475" s="201"/>
      <c r="E475" s="201"/>
      <c r="F475" s="201"/>
      <c r="G475" s="201"/>
      <c r="H475" s="201"/>
      <c r="I475" s="201"/>
      <c r="J475" s="133"/>
      <c r="K475" s="201"/>
    </row>
    <row r="476" spans="1:26" ht="14.25" customHeight="1">
      <c r="A476" s="25"/>
      <c r="B476" s="25"/>
      <c r="C476" s="201"/>
      <c r="D476" s="201"/>
      <c r="E476" s="201"/>
      <c r="F476" s="201"/>
      <c r="G476" s="201"/>
      <c r="H476" s="201"/>
      <c r="I476" s="201"/>
      <c r="J476" s="133"/>
      <c r="K476" s="210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01"/>
      <c r="D477" s="201"/>
      <c r="E477" s="201"/>
      <c r="F477" s="201"/>
      <c r="G477" s="201"/>
      <c r="H477" s="201"/>
      <c r="I477" s="201"/>
      <c r="J477" s="133"/>
      <c r="K477" s="210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B478" s="25"/>
      <c r="C478" s="201"/>
      <c r="D478" s="201"/>
      <c r="E478" s="201"/>
      <c r="F478" s="201"/>
      <c r="G478" s="201"/>
      <c r="H478" s="201"/>
      <c r="I478" s="201"/>
      <c r="J478" s="133"/>
      <c r="K478" s="210"/>
    </row>
    <row r="479" spans="1:26" ht="14.25" customHeight="1">
      <c r="B479" s="25"/>
      <c r="C479" s="201"/>
      <c r="D479" s="201"/>
      <c r="E479" s="201"/>
      <c r="F479" s="201"/>
      <c r="G479" s="201"/>
      <c r="H479" s="201"/>
      <c r="I479" s="201"/>
      <c r="J479" s="133"/>
      <c r="K479" s="210"/>
    </row>
    <row r="480" spans="1:26" ht="14.25" customHeight="1">
      <c r="B480" s="25"/>
      <c r="C480" s="201"/>
      <c r="D480" s="201"/>
      <c r="E480" s="201"/>
      <c r="F480" s="201"/>
      <c r="G480" s="201"/>
      <c r="H480" s="201"/>
      <c r="I480" s="201"/>
      <c r="J480" s="133"/>
      <c r="K480" s="210"/>
    </row>
    <row r="481" spans="2:11" ht="14.25" customHeight="1">
      <c r="B481" s="25"/>
      <c r="C481" s="201"/>
      <c r="D481" s="201"/>
      <c r="E481" s="201"/>
      <c r="F481" s="201"/>
      <c r="G481" s="201"/>
      <c r="H481" s="201"/>
      <c r="I481" s="201"/>
      <c r="J481" s="133"/>
      <c r="K481" s="210"/>
    </row>
    <row r="482" spans="2:11" ht="14.25" customHeight="1">
      <c r="B482" s="25"/>
      <c r="C482" s="201"/>
      <c r="D482" s="201"/>
      <c r="E482" s="201"/>
      <c r="F482" s="201"/>
      <c r="G482" s="201"/>
      <c r="H482" s="201"/>
      <c r="I482" s="201"/>
      <c r="J482" s="133"/>
      <c r="K482" s="210"/>
    </row>
    <row r="483" spans="2:11" ht="14.25" customHeight="1">
      <c r="B483" s="25"/>
      <c r="C483" s="201"/>
      <c r="D483" s="201"/>
      <c r="E483" s="201"/>
      <c r="F483" s="201"/>
      <c r="G483" s="201"/>
      <c r="H483" s="201"/>
      <c r="I483" s="201"/>
      <c r="J483" s="133"/>
      <c r="K483" s="210"/>
    </row>
    <row r="484" spans="2:11" ht="14.25" customHeight="1">
      <c r="B484" s="25"/>
      <c r="C484" s="201"/>
      <c r="D484" s="202"/>
      <c r="E484" s="201"/>
      <c r="F484" s="201"/>
      <c r="G484" s="200"/>
      <c r="H484" s="203"/>
      <c r="I484" s="214"/>
      <c r="J484" s="133"/>
      <c r="K484" s="210"/>
    </row>
    <row r="485" spans="2:11" ht="14.25" customHeight="1">
      <c r="B485" s="25"/>
      <c r="C485" s="201"/>
      <c r="D485" s="202"/>
      <c r="E485" s="201"/>
      <c r="F485" s="201"/>
      <c r="G485" s="200"/>
      <c r="H485" s="203"/>
      <c r="I485" s="214"/>
      <c r="J485" s="133"/>
      <c r="K485" s="210"/>
    </row>
    <row r="486" spans="2:11" ht="14.25" customHeight="1">
      <c r="B486" s="25"/>
      <c r="C486" s="201"/>
      <c r="D486" s="202"/>
      <c r="E486" s="201"/>
      <c r="F486" s="201"/>
      <c r="G486" s="200"/>
      <c r="H486" s="203"/>
      <c r="I486" s="201"/>
      <c r="J486" s="133"/>
      <c r="K486" s="210"/>
    </row>
    <row r="487" spans="2:11" ht="14.25" customHeight="1">
      <c r="B487" s="25"/>
      <c r="C487" s="201"/>
      <c r="D487" s="202"/>
      <c r="E487" s="201"/>
      <c r="F487" s="201"/>
      <c r="G487" s="215"/>
      <c r="H487" s="203"/>
      <c r="I487" s="201"/>
      <c r="J487" s="133"/>
      <c r="K487" s="210"/>
    </row>
    <row r="488" spans="2:11" ht="14.25" customHeight="1">
      <c r="B488" s="25"/>
      <c r="C488" s="201"/>
      <c r="D488" s="202"/>
      <c r="E488" s="201"/>
      <c r="F488" s="201"/>
      <c r="G488" s="215"/>
      <c r="H488" s="203"/>
      <c r="I488" s="84"/>
      <c r="J488" s="133"/>
      <c r="K488" s="210"/>
    </row>
    <row r="489" spans="2:11" ht="14.25" customHeight="1">
      <c r="B489" s="25"/>
      <c r="C489" s="201"/>
      <c r="D489" s="202"/>
      <c r="E489" s="201"/>
      <c r="F489" s="201"/>
      <c r="G489" s="215"/>
      <c r="H489" s="203"/>
      <c r="I489" s="84"/>
      <c r="J489" s="133"/>
      <c r="K489" s="210"/>
    </row>
    <row r="490" spans="2:11" ht="14.25" customHeight="1">
      <c r="B490" s="25"/>
      <c r="C490" s="201"/>
      <c r="D490" s="202"/>
      <c r="E490" s="201"/>
      <c r="F490" s="201"/>
      <c r="G490" s="215"/>
      <c r="H490" s="203"/>
      <c r="I490" s="84"/>
      <c r="J490" s="133"/>
      <c r="K490" s="210"/>
    </row>
    <row r="491" spans="2:11" ht="14.25" customHeight="1">
      <c r="B491" s="25"/>
      <c r="C491" s="201"/>
      <c r="D491" s="202"/>
      <c r="E491" s="201"/>
      <c r="F491" s="201"/>
      <c r="G491" s="215"/>
      <c r="H491" s="203"/>
      <c r="I491" s="84"/>
      <c r="J491" s="133"/>
      <c r="K491" s="210"/>
    </row>
    <row r="492" spans="2:11" ht="14.25" customHeight="1">
      <c r="B492" s="25"/>
      <c r="C492" s="201"/>
      <c r="D492" s="202"/>
      <c r="E492" s="201"/>
      <c r="F492" s="201"/>
      <c r="G492" s="215"/>
      <c r="H492" s="203"/>
      <c r="I492" s="84"/>
      <c r="J492" s="133"/>
      <c r="K492" s="210"/>
    </row>
    <row r="493" spans="2:11" ht="14.25" customHeight="1">
      <c r="B493" s="25"/>
      <c r="C493" s="201"/>
      <c r="D493" s="202"/>
      <c r="E493" s="201"/>
      <c r="F493" s="201"/>
      <c r="G493" s="215"/>
      <c r="H493" s="203"/>
      <c r="I493" s="84"/>
      <c r="J493" s="133"/>
      <c r="K493" s="210"/>
    </row>
    <row r="494" spans="2:11" ht="14.25" customHeight="1">
      <c r="B494" s="25"/>
      <c r="C494" s="201"/>
      <c r="D494" s="202"/>
      <c r="E494" s="201"/>
      <c r="F494" s="201"/>
      <c r="G494" s="215"/>
      <c r="H494" s="203"/>
      <c r="I494" s="84"/>
      <c r="J494" s="133"/>
      <c r="K494" s="210"/>
    </row>
    <row r="495" spans="2:11" ht="14.25" customHeight="1">
      <c r="B495" s="25"/>
      <c r="C495" s="201"/>
      <c r="D495" s="202"/>
      <c r="E495" s="201"/>
      <c r="F495" s="203"/>
      <c r="G495" s="215"/>
      <c r="H495" s="203"/>
      <c r="I495" s="84"/>
      <c r="J495" s="133"/>
      <c r="K495" s="210"/>
    </row>
    <row r="496" spans="2:11" ht="14.25" customHeight="1">
      <c r="B496" s="25"/>
      <c r="C496" s="201"/>
      <c r="D496" s="202"/>
      <c r="E496" s="201"/>
      <c r="F496" s="203"/>
      <c r="G496" s="215"/>
      <c r="H496" s="203"/>
      <c r="I496" s="84"/>
      <c r="J496" s="133"/>
      <c r="K496" s="210"/>
    </row>
    <row r="497" spans="2:11" ht="14.25" customHeight="1">
      <c r="B497" s="25"/>
      <c r="C497" s="201"/>
      <c r="D497" s="202"/>
      <c r="E497" s="201"/>
      <c r="F497" s="203"/>
      <c r="G497" s="216"/>
      <c r="H497" s="203"/>
      <c r="I497" s="84"/>
      <c r="J497" s="133"/>
      <c r="K497" s="210"/>
    </row>
    <row r="498" spans="2:11" ht="14.25" customHeight="1">
      <c r="B498" s="25"/>
      <c r="C498" s="201"/>
      <c r="D498" s="202"/>
      <c r="E498" s="201"/>
      <c r="F498" s="203"/>
      <c r="G498" s="216"/>
      <c r="H498" s="203"/>
      <c r="I498" s="84"/>
      <c r="J498" s="133"/>
      <c r="K498" s="210"/>
    </row>
    <row r="499" spans="2:11" ht="14.25" customHeight="1">
      <c r="B499" s="25"/>
      <c r="C499" s="201"/>
      <c r="D499" s="202"/>
      <c r="E499" s="201"/>
      <c r="F499" s="203"/>
      <c r="G499" s="216"/>
      <c r="H499" s="201"/>
      <c r="I499" s="217"/>
      <c r="J499" s="133"/>
      <c r="K499" s="210"/>
    </row>
    <row r="500" spans="2:11" ht="14.25" customHeight="1">
      <c r="B500" s="25"/>
      <c r="C500" s="201"/>
      <c r="D500" s="202"/>
      <c r="E500" s="201"/>
      <c r="F500" s="203"/>
      <c r="G500" s="218"/>
      <c r="H500" s="203"/>
      <c r="I500" s="214"/>
      <c r="J500" s="133"/>
      <c r="K500" s="210"/>
    </row>
    <row r="501" spans="2:11" ht="14.25" customHeight="1">
      <c r="B501" s="25"/>
      <c r="C501" s="201"/>
      <c r="D501" s="202"/>
      <c r="E501" s="201"/>
      <c r="F501" s="203"/>
      <c r="G501" s="218"/>
      <c r="H501" s="203"/>
      <c r="I501" s="214"/>
      <c r="J501" s="133"/>
      <c r="K501" s="210"/>
    </row>
    <row r="502" spans="2:11" ht="14.25" customHeight="1">
      <c r="B502" s="25"/>
      <c r="C502" s="201"/>
      <c r="D502" s="202"/>
      <c r="E502" s="201"/>
      <c r="F502" s="203"/>
      <c r="G502" s="218"/>
      <c r="H502" s="203"/>
      <c r="I502" s="214"/>
      <c r="J502" s="133"/>
      <c r="K502" s="210"/>
    </row>
    <row r="503" spans="2:11" ht="14.25" customHeight="1">
      <c r="B503" s="25"/>
      <c r="C503" s="201"/>
      <c r="D503" s="202"/>
      <c r="E503" s="201"/>
      <c r="F503" s="201"/>
      <c r="G503" s="200"/>
      <c r="H503" s="203"/>
      <c r="I503" s="217"/>
      <c r="J503" s="133"/>
      <c r="K503" s="210"/>
    </row>
    <row r="504" spans="2:11" ht="14.25" customHeight="1">
      <c r="B504" s="25"/>
      <c r="C504" s="201"/>
      <c r="D504" s="202"/>
      <c r="E504" s="201"/>
      <c r="F504" s="201"/>
      <c r="G504" s="200"/>
      <c r="H504" s="203"/>
      <c r="I504" s="217"/>
      <c r="J504" s="133"/>
      <c r="K504" s="210"/>
    </row>
    <row r="505" spans="2:11" ht="14.25" customHeight="1">
      <c r="B505" s="25"/>
      <c r="C505" s="201"/>
      <c r="D505" s="202"/>
      <c r="E505" s="201"/>
      <c r="F505" s="201"/>
      <c r="G505" s="200"/>
      <c r="H505" s="203"/>
      <c r="I505" s="217"/>
      <c r="J505" s="133"/>
      <c r="K505" s="210"/>
    </row>
    <row r="506" spans="2:11" ht="14.25" customHeight="1">
      <c r="B506" s="25"/>
      <c r="C506" s="201"/>
      <c r="D506" s="202"/>
      <c r="E506" s="201"/>
      <c r="F506" s="201"/>
      <c r="G506" s="200"/>
      <c r="H506" s="203"/>
      <c r="I506" s="217"/>
      <c r="J506" s="133"/>
      <c r="K506" s="210"/>
    </row>
    <row r="507" spans="2:11" ht="14.25" customHeight="1">
      <c r="B507" s="25"/>
      <c r="C507" s="201"/>
      <c r="D507" s="202"/>
      <c r="E507" s="201"/>
      <c r="F507" s="201"/>
      <c r="G507" s="200"/>
      <c r="H507" s="203"/>
      <c r="I507" s="217"/>
      <c r="J507" s="133"/>
      <c r="K507" s="210"/>
    </row>
    <row r="508" spans="2:11" ht="14.25" customHeight="1">
      <c r="B508" s="25"/>
      <c r="C508" s="201"/>
      <c r="D508" s="202"/>
      <c r="E508" s="201"/>
      <c r="F508" s="203"/>
      <c r="G508" s="200"/>
      <c r="H508" s="203"/>
      <c r="I508" s="219"/>
      <c r="J508" s="133"/>
      <c r="K508" s="210"/>
    </row>
    <row r="509" spans="2:11" ht="14.25" customHeight="1">
      <c r="B509" s="25"/>
      <c r="C509" s="201"/>
      <c r="D509" s="202"/>
      <c r="E509" s="201"/>
      <c r="F509" s="203"/>
      <c r="G509" s="200"/>
      <c r="H509" s="203"/>
      <c r="I509" s="84"/>
      <c r="J509" s="133"/>
      <c r="K509" s="210"/>
    </row>
    <row r="510" spans="2:11" ht="14.25" customHeight="1">
      <c r="B510" s="25"/>
      <c r="C510" s="201"/>
      <c r="D510" s="202"/>
      <c r="E510" s="201"/>
      <c r="F510" s="203"/>
      <c r="G510" s="200"/>
      <c r="H510" s="203"/>
      <c r="I510" s="84"/>
      <c r="J510" s="133"/>
      <c r="K510" s="210"/>
    </row>
    <row r="511" spans="2:11" ht="14.25" customHeight="1">
      <c r="B511" s="25"/>
      <c r="C511" s="201"/>
      <c r="D511" s="202"/>
      <c r="E511" s="201"/>
      <c r="F511" s="203"/>
      <c r="G511" s="200"/>
      <c r="H511" s="203"/>
      <c r="I511" s="84"/>
      <c r="J511" s="133"/>
      <c r="K511" s="210"/>
    </row>
    <row r="512" spans="2:11" ht="14.25" customHeight="1">
      <c r="B512" s="25"/>
      <c r="C512" s="201"/>
      <c r="D512" s="202"/>
      <c r="E512" s="201"/>
      <c r="F512" s="203"/>
      <c r="G512" s="200"/>
      <c r="H512" s="203"/>
      <c r="I512" s="84"/>
      <c r="J512" s="133"/>
      <c r="K512" s="210"/>
    </row>
    <row r="513" spans="2:11" ht="14.25" customHeight="1">
      <c r="B513" s="25"/>
      <c r="C513" s="201"/>
      <c r="D513" s="202"/>
      <c r="E513" s="201"/>
      <c r="F513" s="203"/>
      <c r="G513" s="200"/>
      <c r="H513" s="203"/>
      <c r="I513" s="84"/>
      <c r="J513" s="133"/>
      <c r="K513" s="210"/>
    </row>
    <row r="514" spans="2:11" ht="14.25" customHeight="1">
      <c r="B514" s="25"/>
      <c r="C514" s="201"/>
      <c r="D514" s="202"/>
      <c r="E514" s="201"/>
      <c r="F514" s="203"/>
      <c r="G514" s="200"/>
      <c r="H514" s="203"/>
      <c r="I514" s="84"/>
      <c r="J514" s="133"/>
      <c r="K514" s="210"/>
    </row>
    <row r="515" spans="2:11" ht="14.25" customHeight="1">
      <c r="B515" s="25"/>
      <c r="C515" s="201"/>
      <c r="D515" s="202"/>
      <c r="E515" s="201"/>
      <c r="F515" s="203"/>
      <c r="G515" s="200"/>
      <c r="H515" s="203"/>
      <c r="I515" s="84"/>
      <c r="J515" s="133"/>
      <c r="K515" s="210"/>
    </row>
    <row r="516" spans="2:11" ht="14.25" customHeight="1">
      <c r="B516" s="25"/>
      <c r="C516" s="201"/>
      <c r="D516" s="202"/>
      <c r="E516" s="201"/>
      <c r="F516" s="203"/>
      <c r="G516" s="200"/>
      <c r="H516" s="203"/>
      <c r="I516" s="219"/>
      <c r="J516" s="133"/>
      <c r="K516" s="210"/>
    </row>
    <row r="517" spans="2:11" ht="14.25" customHeight="1">
      <c r="B517" s="25"/>
      <c r="C517" s="201"/>
      <c r="D517" s="202"/>
      <c r="E517" s="201"/>
      <c r="F517" s="203"/>
      <c r="G517" s="200"/>
      <c r="H517" s="203"/>
      <c r="I517" s="201"/>
      <c r="J517" s="133"/>
      <c r="K517" s="210"/>
    </row>
    <row r="518" spans="2:11" ht="14.25" customHeight="1">
      <c r="B518" s="25"/>
      <c r="C518" s="201"/>
      <c r="D518" s="202"/>
      <c r="E518" s="201"/>
      <c r="F518" s="203"/>
      <c r="G518" s="200"/>
      <c r="H518" s="203"/>
      <c r="I518" s="201"/>
      <c r="J518" s="133"/>
      <c r="K518" s="210"/>
    </row>
    <row r="519" spans="2:11" ht="14.25" customHeight="1">
      <c r="B519" s="25"/>
      <c r="C519" s="201"/>
      <c r="D519" s="202"/>
      <c r="E519" s="201"/>
      <c r="F519" s="203"/>
      <c r="G519" s="200"/>
      <c r="H519" s="203"/>
      <c r="I519" s="201"/>
      <c r="J519" s="133"/>
      <c r="K519" s="210"/>
    </row>
    <row r="520" spans="2:11" ht="14.25" customHeight="1">
      <c r="B520" s="25"/>
      <c r="C520" s="201"/>
      <c r="D520" s="202"/>
      <c r="E520" s="201"/>
      <c r="F520" s="203"/>
      <c r="G520" s="200"/>
      <c r="H520" s="203"/>
      <c r="I520" s="203"/>
      <c r="J520" s="133"/>
      <c r="K520" s="210"/>
    </row>
    <row r="521" spans="2:11" ht="14.25" customHeight="1">
      <c r="B521" s="25"/>
      <c r="C521" s="201"/>
      <c r="D521" s="202"/>
      <c r="E521" s="201"/>
      <c r="F521" s="203"/>
      <c r="G521" s="200"/>
      <c r="H521" s="203"/>
      <c r="I521" s="201"/>
      <c r="J521" s="133"/>
      <c r="K521" s="210"/>
    </row>
    <row r="522" spans="2:11" ht="14.25" customHeight="1">
      <c r="B522" s="25"/>
      <c r="C522" s="201"/>
      <c r="D522" s="202"/>
      <c r="E522" s="201"/>
      <c r="F522" s="203"/>
      <c r="G522" s="200"/>
      <c r="H522" s="203"/>
      <c r="I522" s="201"/>
      <c r="J522" s="133"/>
      <c r="K522" s="210"/>
    </row>
    <row r="523" spans="2:11" ht="14.25" customHeight="1">
      <c r="B523" s="25"/>
      <c r="C523" s="201"/>
      <c r="D523" s="202"/>
      <c r="E523" s="201"/>
      <c r="F523" s="203"/>
      <c r="G523" s="200"/>
      <c r="H523" s="203"/>
      <c r="I523" s="201"/>
      <c r="J523" s="133"/>
      <c r="K523" s="210"/>
    </row>
    <row r="524" spans="2:11" ht="14.25" customHeight="1">
      <c r="B524" s="25"/>
      <c r="C524" s="201"/>
      <c r="D524" s="202"/>
      <c r="E524" s="201"/>
      <c r="F524" s="203"/>
      <c r="G524" s="200"/>
      <c r="H524" s="203"/>
      <c r="I524" s="201"/>
      <c r="J524" s="133"/>
      <c r="K524" s="210"/>
    </row>
    <row r="525" spans="2:11" ht="14.25" customHeight="1">
      <c r="B525" s="25"/>
      <c r="C525" s="201"/>
      <c r="D525" s="202"/>
      <c r="E525" s="201"/>
      <c r="F525" s="203"/>
      <c r="G525" s="200"/>
      <c r="H525" s="203"/>
      <c r="I525" s="220"/>
      <c r="J525" s="133"/>
      <c r="K525" s="210"/>
    </row>
    <row r="526" spans="2:11" ht="14.25" customHeight="1">
      <c r="B526" s="25"/>
      <c r="C526" s="201"/>
      <c r="D526" s="202"/>
      <c r="E526" s="201"/>
      <c r="F526" s="203"/>
      <c r="G526" s="200"/>
      <c r="H526" s="203"/>
      <c r="I526" s="220"/>
      <c r="J526" s="133"/>
      <c r="K526" s="210"/>
    </row>
    <row r="527" spans="2:11" ht="14.25" customHeight="1">
      <c r="B527" s="25"/>
      <c r="C527" s="201"/>
      <c r="D527" s="202"/>
      <c r="E527" s="201"/>
      <c r="F527" s="203"/>
      <c r="G527" s="200"/>
      <c r="H527" s="203"/>
      <c r="I527" s="220"/>
      <c r="J527" s="133"/>
      <c r="K527" s="210"/>
    </row>
    <row r="528" spans="2:11" ht="14.25" customHeight="1">
      <c r="B528" s="25"/>
      <c r="C528" s="201"/>
      <c r="D528" s="202"/>
      <c r="E528" s="201"/>
      <c r="F528" s="203"/>
      <c r="G528" s="200"/>
      <c r="H528" s="203"/>
      <c r="I528" s="220"/>
      <c r="J528" s="133"/>
      <c r="K528" s="210"/>
    </row>
    <row r="529" spans="2:11" ht="14.25" customHeight="1">
      <c r="B529" s="25"/>
      <c r="C529" s="201"/>
      <c r="D529" s="202"/>
      <c r="E529" s="201"/>
      <c r="F529" s="203"/>
      <c r="G529" s="200"/>
      <c r="H529" s="203"/>
      <c r="I529" s="220"/>
      <c r="J529" s="133"/>
      <c r="K529" s="210"/>
    </row>
    <row r="530" spans="2:11" ht="14.25" customHeight="1">
      <c r="B530" s="25"/>
      <c r="C530" s="201"/>
      <c r="D530" s="202"/>
      <c r="E530" s="201"/>
      <c r="F530" s="203"/>
      <c r="G530" s="200"/>
      <c r="H530" s="203"/>
      <c r="I530" s="220"/>
      <c r="J530" s="133"/>
      <c r="K530" s="210"/>
    </row>
    <row r="531" spans="2:11" ht="14.25" customHeight="1">
      <c r="B531" s="25"/>
      <c r="C531" s="201"/>
      <c r="D531" s="202"/>
      <c r="E531" s="201"/>
      <c r="F531" s="203"/>
      <c r="G531" s="200"/>
      <c r="H531" s="203"/>
      <c r="I531" s="220"/>
      <c r="J531" s="133"/>
      <c r="K531" s="210"/>
    </row>
    <row r="532" spans="2:11" ht="14.25" customHeight="1">
      <c r="B532" s="25"/>
      <c r="C532" s="201"/>
      <c r="D532" s="202"/>
      <c r="E532" s="201"/>
      <c r="F532" s="203"/>
      <c r="G532" s="200"/>
      <c r="H532" s="203"/>
      <c r="I532" s="220"/>
      <c r="J532" s="133"/>
      <c r="K532" s="210"/>
    </row>
    <row r="533" spans="2:11" ht="14.25" customHeight="1">
      <c r="B533" s="25"/>
      <c r="C533" s="201"/>
      <c r="D533" s="202"/>
      <c r="E533" s="201"/>
      <c r="F533" s="203"/>
      <c r="G533" s="200"/>
      <c r="H533" s="203"/>
      <c r="I533" s="220"/>
      <c r="J533" s="133"/>
      <c r="K533" s="210"/>
    </row>
    <row r="534" spans="2:11" ht="14.25" customHeight="1">
      <c r="B534" s="25"/>
      <c r="C534" s="201"/>
      <c r="D534" s="202"/>
      <c r="E534" s="201"/>
      <c r="F534" s="203"/>
      <c r="G534" s="200"/>
      <c r="H534" s="203"/>
      <c r="I534" s="220"/>
      <c r="J534" s="207"/>
      <c r="K534" s="210"/>
    </row>
    <row r="535" spans="2:11" ht="14.25" customHeight="1">
      <c r="B535" s="25"/>
      <c r="C535" s="201"/>
      <c r="D535" s="202"/>
      <c r="E535" s="201"/>
      <c r="F535" s="203"/>
      <c r="G535" s="200"/>
      <c r="H535" s="203"/>
      <c r="I535" s="220"/>
      <c r="J535" s="207"/>
      <c r="K535" s="210"/>
    </row>
    <row r="536" spans="2:11" ht="14.25" customHeight="1">
      <c r="B536" s="25"/>
      <c r="C536" s="201"/>
      <c r="D536" s="202"/>
      <c r="E536" s="201"/>
      <c r="F536" s="203"/>
      <c r="G536" s="200"/>
      <c r="H536" s="203"/>
      <c r="I536" s="220"/>
      <c r="J536" s="207"/>
      <c r="K536" s="210"/>
    </row>
    <row r="537" spans="2:11" ht="14.25" customHeight="1">
      <c r="B537" s="25"/>
      <c r="C537" s="201"/>
      <c r="D537" s="202"/>
      <c r="E537" s="201"/>
      <c r="F537" s="203"/>
      <c r="G537" s="200"/>
      <c r="H537" s="203"/>
      <c r="I537" s="220"/>
      <c r="J537" s="207"/>
      <c r="K537" s="210"/>
    </row>
    <row r="538" spans="2:11" ht="14.25" customHeight="1">
      <c r="B538" s="25"/>
      <c r="C538" s="201"/>
      <c r="D538" s="202"/>
      <c r="E538" s="201"/>
      <c r="F538" s="203"/>
      <c r="G538" s="200"/>
      <c r="H538" s="203"/>
      <c r="I538" s="220"/>
      <c r="J538" s="207"/>
      <c r="K538" s="210"/>
    </row>
    <row r="539" spans="2:11" ht="14.25" customHeight="1">
      <c r="B539" s="25"/>
      <c r="C539" s="201"/>
      <c r="D539" s="202"/>
      <c r="E539" s="201"/>
      <c r="F539" s="203"/>
      <c r="G539" s="200"/>
      <c r="H539" s="203"/>
      <c r="I539" s="220"/>
      <c r="J539" s="207"/>
      <c r="K539" s="210"/>
    </row>
    <row r="540" spans="2:11" ht="14.25" customHeight="1">
      <c r="B540" s="25"/>
      <c r="C540" s="201"/>
      <c r="D540" s="202"/>
      <c r="E540" s="201"/>
      <c r="F540" s="203"/>
      <c r="G540" s="200"/>
      <c r="H540" s="203"/>
      <c r="I540" s="220"/>
      <c r="J540" s="207"/>
      <c r="K540" s="210"/>
    </row>
    <row r="541" spans="2:11" ht="14.25" customHeight="1">
      <c r="B541" s="25"/>
      <c r="C541" s="201"/>
      <c r="D541" s="202"/>
      <c r="E541" s="201"/>
      <c r="F541" s="203"/>
      <c r="G541" s="200"/>
      <c r="H541" s="203"/>
      <c r="I541" s="220"/>
      <c r="J541" s="207"/>
      <c r="K541" s="210"/>
    </row>
    <row r="542" spans="2:11" ht="14.25" customHeight="1">
      <c r="B542" s="25"/>
      <c r="C542" s="201"/>
      <c r="D542" s="202"/>
      <c r="E542" s="201"/>
      <c r="F542" s="203"/>
      <c r="G542" s="200"/>
      <c r="H542" s="203"/>
      <c r="I542" s="220"/>
      <c r="J542" s="207"/>
      <c r="K542" s="210"/>
    </row>
    <row r="543" spans="2:11" ht="14.25" customHeight="1">
      <c r="B543" s="25"/>
      <c r="C543" s="201"/>
      <c r="D543" s="202"/>
      <c r="E543" s="201"/>
      <c r="F543" s="203"/>
      <c r="G543" s="200"/>
      <c r="H543" s="203"/>
      <c r="I543" s="220"/>
      <c r="J543" s="207"/>
      <c r="K543" s="210"/>
    </row>
    <row r="544" spans="2:11" ht="14.25" customHeight="1">
      <c r="B544" s="25"/>
      <c r="C544" s="201"/>
      <c r="D544" s="202"/>
      <c r="E544" s="201"/>
      <c r="F544" s="203"/>
      <c r="G544" s="200"/>
      <c r="H544" s="203"/>
      <c r="I544" s="220"/>
      <c r="J544" s="207"/>
      <c r="K544" s="210"/>
    </row>
    <row r="545" spans="2:11" ht="14.25" customHeight="1">
      <c r="B545" s="25"/>
      <c r="C545" s="201"/>
      <c r="D545" s="202"/>
      <c r="E545" s="201"/>
      <c r="F545" s="203"/>
      <c r="G545" s="200"/>
      <c r="H545" s="203"/>
      <c r="I545" s="220"/>
      <c r="J545" s="207"/>
      <c r="K545" s="210"/>
    </row>
    <row r="546" spans="2:11" ht="14.25" customHeight="1">
      <c r="B546" s="25"/>
      <c r="C546" s="201"/>
      <c r="D546" s="202"/>
      <c r="E546" s="201"/>
      <c r="F546" s="203"/>
      <c r="G546" s="200"/>
      <c r="H546" s="203"/>
      <c r="I546" s="220"/>
      <c r="J546" s="207"/>
      <c r="K546" s="210"/>
    </row>
    <row r="547" spans="2:11" ht="14.25" customHeight="1">
      <c r="B547" s="25"/>
      <c r="C547" s="201"/>
      <c r="D547" s="202"/>
      <c r="E547" s="201"/>
      <c r="F547" s="203"/>
      <c r="G547" s="200"/>
      <c r="H547" s="203"/>
      <c r="I547" s="220"/>
      <c r="J547" s="207"/>
      <c r="K547" s="210"/>
    </row>
    <row r="548" spans="2:11" ht="14.25" customHeight="1">
      <c r="B548" s="25"/>
      <c r="C548" s="201"/>
      <c r="D548" s="202"/>
      <c r="E548" s="201"/>
      <c r="F548" s="203"/>
      <c r="G548" s="200"/>
      <c r="H548" s="203"/>
      <c r="I548" s="220"/>
      <c r="J548" s="207"/>
      <c r="K548" s="210"/>
    </row>
    <row r="549" spans="2:11" ht="14.25" customHeight="1">
      <c r="B549" s="25"/>
      <c r="C549" s="201"/>
      <c r="D549" s="202"/>
      <c r="E549" s="201"/>
      <c r="F549" s="203"/>
      <c r="G549" s="200"/>
      <c r="H549" s="203"/>
      <c r="I549" s="220"/>
      <c r="J549" s="207"/>
      <c r="K549" s="210"/>
    </row>
    <row r="550" spans="2:11" ht="14.25" customHeight="1">
      <c r="B550" s="25"/>
      <c r="C550" s="201"/>
      <c r="D550" s="202"/>
      <c r="E550" s="201"/>
      <c r="F550" s="203"/>
      <c r="G550" s="200"/>
      <c r="H550" s="203"/>
      <c r="I550" s="220"/>
      <c r="J550" s="207"/>
      <c r="K550" s="210"/>
    </row>
    <row r="551" spans="2:11" ht="14.25" customHeight="1">
      <c r="B551" s="25"/>
      <c r="C551" s="201"/>
      <c r="D551" s="202"/>
      <c r="E551" s="201"/>
      <c r="F551" s="203"/>
      <c r="G551" s="200"/>
      <c r="H551" s="203"/>
      <c r="I551" s="214"/>
      <c r="J551" s="207"/>
      <c r="K551" s="210"/>
    </row>
    <row r="552" spans="2:11" ht="14.25" customHeight="1">
      <c r="B552" s="25"/>
      <c r="C552" s="201"/>
      <c r="D552" s="202"/>
      <c r="E552" s="201"/>
      <c r="F552" s="203"/>
      <c r="G552" s="200"/>
      <c r="H552" s="203"/>
      <c r="I552" s="214"/>
      <c r="J552" s="207"/>
      <c r="K552" s="210"/>
    </row>
    <row r="553" spans="2:11" ht="14.25" customHeight="1">
      <c r="B553" s="25"/>
      <c r="C553" s="201"/>
      <c r="D553" s="202"/>
      <c r="E553" s="201"/>
      <c r="F553" s="203"/>
      <c r="G553" s="200"/>
      <c r="H553" s="203"/>
      <c r="I553" s="214"/>
      <c r="J553" s="207"/>
      <c r="K553" s="210"/>
    </row>
    <row r="554" spans="2:11" ht="14.25" customHeight="1">
      <c r="B554" s="25"/>
      <c r="C554" s="201"/>
      <c r="D554" s="202"/>
      <c r="E554" s="201"/>
      <c r="F554" s="203"/>
      <c r="G554" s="200"/>
      <c r="H554" s="203"/>
      <c r="I554" s="214"/>
      <c r="J554" s="207"/>
      <c r="K554" s="210"/>
    </row>
    <row r="555" spans="2:11" ht="14.25" customHeight="1">
      <c r="B555" s="25"/>
      <c r="C555" s="201"/>
      <c r="D555" s="202"/>
      <c r="E555" s="201"/>
      <c r="F555" s="203"/>
      <c r="G555" s="200"/>
      <c r="H555" s="203"/>
      <c r="I555" s="214"/>
      <c r="J555" s="207"/>
      <c r="K555" s="210"/>
    </row>
    <row r="556" spans="2:11" ht="14.25" customHeight="1">
      <c r="B556" s="25"/>
      <c r="C556" s="201"/>
      <c r="D556" s="202"/>
      <c r="E556" s="201"/>
      <c r="F556" s="203"/>
      <c r="G556" s="200"/>
      <c r="H556" s="203"/>
      <c r="I556" s="214"/>
      <c r="J556" s="207"/>
      <c r="K556" s="210"/>
    </row>
    <row r="557" spans="2:11" ht="14.25" customHeight="1">
      <c r="B557" s="25"/>
      <c r="C557" s="201"/>
      <c r="D557" s="202"/>
      <c r="E557" s="201"/>
      <c r="F557" s="203"/>
      <c r="G557" s="200"/>
      <c r="H557" s="203"/>
      <c r="I557" s="214"/>
      <c r="J557" s="207"/>
      <c r="K557" s="210"/>
    </row>
    <row r="558" spans="2:11" ht="14.25" customHeight="1">
      <c r="B558" s="25"/>
      <c r="C558" s="201"/>
      <c r="D558" s="202"/>
      <c r="E558" s="201"/>
      <c r="F558" s="203"/>
      <c r="G558" s="200"/>
      <c r="H558" s="203"/>
      <c r="I558" s="214"/>
      <c r="J558" s="207"/>
      <c r="K558" s="210"/>
    </row>
    <row r="559" spans="2:11" ht="14.25" customHeight="1">
      <c r="B559" s="25"/>
      <c r="C559" s="201"/>
      <c r="D559" s="202"/>
      <c r="E559" s="201"/>
      <c r="F559" s="203"/>
      <c r="G559" s="200"/>
      <c r="H559" s="203"/>
      <c r="I559" s="214"/>
      <c r="J559" s="207"/>
      <c r="K559" s="210"/>
    </row>
    <row r="560" spans="2:11" ht="14.25" customHeight="1">
      <c r="B560" s="25"/>
      <c r="C560" s="201"/>
      <c r="D560" s="202"/>
      <c r="E560" s="201"/>
      <c r="F560" s="203"/>
      <c r="G560" s="200"/>
      <c r="H560" s="203"/>
      <c r="I560" s="214"/>
      <c r="J560" s="207"/>
      <c r="K560" s="210"/>
    </row>
    <row r="561" spans="2:11" ht="14.25" customHeight="1">
      <c r="B561" s="25"/>
      <c r="C561" s="201"/>
      <c r="D561" s="202"/>
      <c r="E561" s="201"/>
      <c r="F561" s="203"/>
      <c r="G561" s="200"/>
      <c r="H561" s="203"/>
      <c r="I561" s="214"/>
      <c r="J561" s="207"/>
      <c r="K561" s="210"/>
    </row>
    <row r="562" spans="2:11" ht="14.25" customHeight="1">
      <c r="B562" s="25"/>
      <c r="C562" s="201"/>
      <c r="D562" s="202"/>
      <c r="E562" s="201"/>
      <c r="F562" s="203"/>
      <c r="G562" s="200"/>
      <c r="H562" s="203"/>
      <c r="I562" s="214"/>
      <c r="J562" s="207"/>
      <c r="K562" s="210"/>
    </row>
    <row r="563" spans="2:11" ht="14.25" customHeight="1">
      <c r="B563" s="25"/>
      <c r="C563" s="201"/>
      <c r="D563" s="202"/>
      <c r="E563" s="201"/>
      <c r="F563" s="203"/>
      <c r="G563" s="200"/>
      <c r="H563" s="203"/>
      <c r="I563" s="220"/>
      <c r="J563" s="207"/>
      <c r="K563" s="210"/>
    </row>
    <row r="564" spans="2:11" ht="14.25" customHeight="1">
      <c r="B564" s="25"/>
      <c r="C564" s="201"/>
      <c r="D564" s="202"/>
      <c r="E564" s="201"/>
      <c r="F564" s="202"/>
      <c r="G564" s="200"/>
      <c r="H564" s="203"/>
      <c r="I564" s="220"/>
      <c r="J564" s="207"/>
      <c r="K564" s="210"/>
    </row>
    <row r="565" spans="2:11" ht="14.25" customHeight="1">
      <c r="B565" s="25"/>
      <c r="C565" s="201"/>
      <c r="D565" s="202"/>
      <c r="E565" s="201"/>
      <c r="F565" s="202"/>
      <c r="G565" s="200"/>
      <c r="H565" s="203"/>
      <c r="I565" s="214"/>
      <c r="J565" s="207"/>
      <c r="K565" s="210"/>
    </row>
    <row r="566" spans="2:11" ht="14.25" customHeight="1">
      <c r="B566" s="25"/>
      <c r="C566" s="201"/>
      <c r="D566" s="202"/>
      <c r="E566" s="201"/>
      <c r="F566" s="202"/>
      <c r="G566" s="200"/>
      <c r="H566" s="203"/>
      <c r="I566" s="214"/>
      <c r="J566" s="207"/>
      <c r="K566" s="210"/>
    </row>
    <row r="567" spans="2:11" ht="14.25" customHeight="1">
      <c r="B567" s="25"/>
      <c r="C567" s="201"/>
      <c r="D567" s="202"/>
      <c r="E567" s="201"/>
      <c r="F567" s="202"/>
      <c r="G567" s="200"/>
      <c r="H567" s="201"/>
      <c r="I567" s="214"/>
      <c r="J567" s="207"/>
      <c r="K567" s="210"/>
    </row>
    <row r="568" spans="2:11" ht="14.25" customHeight="1">
      <c r="B568" s="25"/>
      <c r="C568" s="201"/>
      <c r="D568" s="202"/>
      <c r="E568" s="201"/>
      <c r="F568" s="202"/>
      <c r="G568" s="200"/>
      <c r="H568" s="201"/>
      <c r="I568" s="214"/>
      <c r="J568" s="207"/>
      <c r="K568" s="210"/>
    </row>
    <row r="569" spans="2:11" ht="14.25" customHeight="1">
      <c r="B569" s="25"/>
      <c r="C569" s="201"/>
      <c r="D569" s="202"/>
      <c r="E569" s="201"/>
      <c r="F569" s="202"/>
      <c r="G569" s="200"/>
      <c r="H569" s="201"/>
      <c r="I569" s="214"/>
      <c r="J569" s="207"/>
      <c r="K569" s="210"/>
    </row>
    <row r="570" spans="2:11" ht="14.25" customHeight="1">
      <c r="B570" s="25"/>
      <c r="C570" s="201"/>
      <c r="D570" s="202"/>
      <c r="E570" s="201"/>
      <c r="F570" s="202"/>
      <c r="G570" s="200"/>
      <c r="H570" s="201"/>
      <c r="I570" s="214"/>
      <c r="J570" s="207"/>
      <c r="K570" s="210"/>
    </row>
    <row r="571" spans="2:11" ht="14.25" customHeight="1">
      <c r="B571" s="25"/>
      <c r="C571" s="201"/>
      <c r="D571" s="202"/>
      <c r="E571" s="201"/>
      <c r="F571" s="202"/>
      <c r="G571" s="200"/>
      <c r="H571" s="201"/>
      <c r="I571" s="214"/>
      <c r="J571" s="207"/>
      <c r="K571" s="210"/>
    </row>
    <row r="572" spans="2:11" ht="14.25" customHeight="1">
      <c r="B572" s="25"/>
      <c r="C572" s="201"/>
      <c r="D572" s="202"/>
      <c r="E572" s="201"/>
      <c r="F572" s="202"/>
      <c r="G572" s="200"/>
      <c r="H572" s="201"/>
      <c r="I572" s="214"/>
      <c r="J572" s="207"/>
      <c r="K572" s="210"/>
    </row>
    <row r="573" spans="2:11" ht="14.25" customHeight="1">
      <c r="B573" s="25"/>
      <c r="C573" s="201"/>
      <c r="D573" s="202"/>
      <c r="E573" s="201"/>
      <c r="F573" s="202"/>
      <c r="G573" s="200"/>
      <c r="H573" s="201"/>
      <c r="I573" s="214"/>
      <c r="J573" s="207"/>
      <c r="K573" s="210"/>
    </row>
    <row r="574" spans="2:11" ht="14.25" customHeight="1">
      <c r="B574" s="25"/>
      <c r="C574" s="201"/>
      <c r="D574" s="202"/>
      <c r="E574" s="201"/>
      <c r="F574" s="202"/>
      <c r="G574" s="200"/>
      <c r="H574" s="201"/>
      <c r="I574" s="214"/>
      <c r="J574" s="207"/>
    </row>
    <row r="575" spans="2:11" ht="14.25" customHeight="1">
      <c r="B575" s="25"/>
      <c r="C575" s="201"/>
      <c r="D575" s="202"/>
      <c r="E575" s="201"/>
      <c r="F575" s="203"/>
      <c r="G575" s="200"/>
      <c r="H575" s="203"/>
      <c r="I575" s="214"/>
      <c r="J575" s="207"/>
    </row>
    <row r="576" spans="2:11" ht="14.25" customHeight="1">
      <c r="B576" s="25"/>
      <c r="C576" s="201"/>
      <c r="D576" s="202"/>
      <c r="E576" s="201"/>
      <c r="F576" s="203"/>
      <c r="G576" s="200"/>
      <c r="H576" s="203"/>
      <c r="I576" s="220"/>
      <c r="J576" s="207"/>
    </row>
    <row r="577" spans="2:10" ht="14.25" customHeight="1">
      <c r="B577" s="25"/>
      <c r="C577" s="201"/>
      <c r="D577" s="202"/>
      <c r="E577" s="201"/>
      <c r="F577" s="203"/>
      <c r="G577" s="200"/>
      <c r="H577" s="203"/>
      <c r="I577" s="220"/>
      <c r="J577" s="133"/>
    </row>
    <row r="578" spans="2:10" ht="14.25" customHeight="1">
      <c r="B578" s="25"/>
      <c r="C578" s="201"/>
      <c r="D578" s="202"/>
      <c r="E578" s="201"/>
      <c r="F578" s="203"/>
      <c r="G578" s="200"/>
      <c r="H578" s="203"/>
      <c r="I578" s="220"/>
      <c r="J578" s="133"/>
    </row>
    <row r="579" spans="2:10" ht="14.25" customHeight="1">
      <c r="B579" s="25"/>
      <c r="C579" s="201"/>
      <c r="D579" s="202"/>
      <c r="E579" s="201"/>
      <c r="F579" s="203"/>
      <c r="G579" s="200"/>
      <c r="H579" s="203"/>
      <c r="I579" s="220"/>
      <c r="J579" s="133"/>
    </row>
    <row r="580" spans="2:10" ht="14.25" customHeight="1">
      <c r="B580" s="25"/>
      <c r="C580" s="201"/>
      <c r="D580" s="202"/>
      <c r="E580" s="201"/>
      <c r="F580" s="203"/>
      <c r="G580" s="200"/>
      <c r="H580" s="203"/>
      <c r="I580" s="220"/>
      <c r="J580" s="133"/>
    </row>
    <row r="581" spans="2:10" ht="14.25" customHeight="1">
      <c r="B581" s="25"/>
      <c r="C581" s="201"/>
      <c r="D581" s="202"/>
      <c r="E581" s="201"/>
      <c r="F581" s="203"/>
      <c r="G581" s="200"/>
      <c r="H581" s="203"/>
      <c r="I581" s="220"/>
      <c r="J581" s="133"/>
    </row>
    <row r="582" spans="2:10" ht="14.25" customHeight="1">
      <c r="B582" s="25"/>
      <c r="C582" s="201"/>
      <c r="D582" s="202"/>
      <c r="E582" s="201"/>
      <c r="F582" s="203"/>
      <c r="G582" s="200"/>
      <c r="H582" s="203"/>
      <c r="I582" s="220"/>
      <c r="J582" s="133"/>
    </row>
    <row r="583" spans="2:10" ht="14.25" customHeight="1">
      <c r="B583" s="25"/>
      <c r="C583" s="201"/>
      <c r="D583" s="202"/>
      <c r="E583" s="201"/>
      <c r="F583" s="202"/>
      <c r="G583" s="200"/>
      <c r="H583" s="201"/>
      <c r="I583" s="220"/>
      <c r="J583" s="133"/>
    </row>
    <row r="584" spans="2:10" ht="14.25" customHeight="1">
      <c r="B584" s="25"/>
      <c r="C584" s="201"/>
      <c r="D584" s="202"/>
      <c r="E584" s="201"/>
      <c r="F584" s="202"/>
      <c r="G584" s="200"/>
      <c r="H584" s="201"/>
      <c r="I584" s="214"/>
      <c r="J584" s="133"/>
    </row>
    <row r="585" spans="2:10" ht="14.25" customHeight="1">
      <c r="B585" s="25"/>
      <c r="C585" s="201"/>
      <c r="D585" s="202"/>
      <c r="E585" s="201"/>
      <c r="F585" s="202"/>
      <c r="G585" s="200"/>
      <c r="H585" s="201"/>
      <c r="I585" s="214"/>
      <c r="J585" s="133"/>
    </row>
    <row r="586" spans="2:10" ht="14.25" customHeight="1">
      <c r="B586" s="25"/>
      <c r="C586" s="201"/>
      <c r="D586" s="202"/>
      <c r="E586" s="201"/>
      <c r="F586" s="202"/>
      <c r="G586" s="200"/>
      <c r="H586" s="201"/>
      <c r="I586" s="214"/>
      <c r="J586" s="133"/>
    </row>
    <row r="587" spans="2:10" ht="14.25" customHeight="1">
      <c r="B587" s="25"/>
      <c r="C587" s="201"/>
      <c r="D587" s="202"/>
      <c r="E587" s="201"/>
      <c r="F587" s="202"/>
      <c r="G587" s="200"/>
      <c r="H587" s="201"/>
      <c r="I587" s="214"/>
      <c r="J587" s="133"/>
    </row>
    <row r="588" spans="2:10" ht="14.25" customHeight="1">
      <c r="B588" s="25"/>
      <c r="C588" s="201"/>
      <c r="D588" s="202"/>
      <c r="E588" s="201"/>
      <c r="F588" s="202"/>
      <c r="G588" s="200"/>
      <c r="H588" s="201"/>
      <c r="I588" s="214"/>
      <c r="J588" s="133"/>
    </row>
    <row r="589" spans="2:10" ht="14.25" customHeight="1">
      <c r="B589" s="25"/>
      <c r="C589" s="201"/>
      <c r="D589" s="202"/>
      <c r="E589" s="201"/>
      <c r="F589" s="202"/>
      <c r="G589" s="200"/>
      <c r="H589" s="201"/>
      <c r="I589" s="214"/>
      <c r="J589" s="133"/>
    </row>
    <row r="590" spans="2:10" ht="14.25" customHeight="1">
      <c r="B590" s="25"/>
      <c r="C590" s="201"/>
      <c r="D590" s="202"/>
      <c r="E590" s="201"/>
      <c r="F590" s="203"/>
      <c r="G590" s="200"/>
      <c r="H590" s="203"/>
      <c r="I590" s="214"/>
      <c r="J590" s="192"/>
    </row>
    <row r="591" spans="2:10" ht="14.25" customHeight="1">
      <c r="B591" s="25"/>
      <c r="C591" s="201"/>
      <c r="D591" s="202"/>
      <c r="E591" s="201"/>
      <c r="F591" s="203"/>
      <c r="G591" s="200"/>
      <c r="H591" s="203"/>
      <c r="I591" s="220"/>
      <c r="J591" s="192"/>
    </row>
    <row r="592" spans="2:10" ht="14.25" customHeight="1">
      <c r="B592" s="25"/>
      <c r="C592" s="201"/>
      <c r="D592" s="202"/>
      <c r="E592" s="201"/>
      <c r="F592" s="203"/>
      <c r="G592" s="200"/>
      <c r="H592" s="203"/>
      <c r="I592" s="214"/>
      <c r="J592" s="192"/>
    </row>
    <row r="593" spans="2:10" ht="14.25" customHeight="1">
      <c r="B593" s="25"/>
      <c r="C593" s="201"/>
      <c r="D593" s="202"/>
      <c r="E593" s="201"/>
      <c r="F593" s="203"/>
      <c r="G593" s="200"/>
      <c r="H593" s="203"/>
      <c r="I593" s="214"/>
      <c r="J593" s="192"/>
    </row>
    <row r="594" spans="2:10" ht="14.25" customHeight="1">
      <c r="B594" s="25"/>
      <c r="C594" s="201"/>
      <c r="D594" s="202"/>
      <c r="E594" s="201"/>
      <c r="F594" s="203"/>
      <c r="G594" s="200"/>
      <c r="H594" s="203"/>
      <c r="I594" s="214"/>
      <c r="J594" s="192"/>
    </row>
    <row r="595" spans="2:10" ht="14.25" customHeight="1">
      <c r="B595" s="25"/>
      <c r="C595" s="201"/>
      <c r="D595" s="202"/>
      <c r="E595" s="201"/>
      <c r="F595" s="203"/>
      <c r="G595" s="200"/>
      <c r="H595" s="203"/>
      <c r="I595" s="220"/>
      <c r="J595" s="192"/>
    </row>
    <row r="596" spans="2:10" ht="14.25" customHeight="1">
      <c r="B596" s="25"/>
      <c r="C596" s="201"/>
      <c r="D596" s="202"/>
      <c r="E596" s="201"/>
      <c r="F596" s="203"/>
      <c r="G596" s="200"/>
      <c r="H596" s="203"/>
      <c r="I596" s="214"/>
      <c r="J596" s="192"/>
    </row>
    <row r="597" spans="2:10" ht="14.25" customHeight="1">
      <c r="B597" s="25"/>
      <c r="C597" s="201"/>
      <c r="D597" s="202"/>
      <c r="E597" s="201"/>
      <c r="F597" s="203"/>
      <c r="G597" s="200"/>
      <c r="H597" s="203"/>
      <c r="I597" s="214"/>
      <c r="J597" s="192"/>
    </row>
    <row r="598" spans="2:10" ht="14.25" customHeight="1">
      <c r="B598" s="25"/>
      <c r="C598" s="201"/>
      <c r="D598" s="221"/>
      <c r="E598" s="191"/>
      <c r="F598" s="201"/>
      <c r="G598" s="222"/>
      <c r="H598" s="191"/>
      <c r="I598" s="214"/>
      <c r="J598" s="192"/>
    </row>
    <row r="599" spans="2:10" ht="14.25" customHeight="1">
      <c r="B599" s="25"/>
      <c r="C599" s="201"/>
      <c r="D599" s="221"/>
      <c r="E599" s="191"/>
      <c r="F599" s="201"/>
      <c r="G599" s="222"/>
      <c r="H599" s="191"/>
      <c r="I599" s="220"/>
      <c r="J599" s="192"/>
    </row>
    <row r="600" spans="2:10" ht="14.25" customHeight="1">
      <c r="B600" s="25"/>
      <c r="C600" s="201"/>
      <c r="D600" s="221"/>
      <c r="E600" s="191"/>
      <c r="F600" s="201"/>
      <c r="G600" s="222"/>
      <c r="H600" s="191"/>
      <c r="I600" s="220"/>
      <c r="J600" s="192"/>
    </row>
    <row r="601" spans="2:10" ht="14.25" customHeight="1">
      <c r="B601" s="25"/>
      <c r="C601" s="201"/>
      <c r="D601" s="221"/>
      <c r="E601" s="191"/>
      <c r="F601" s="201"/>
      <c r="G601" s="222"/>
      <c r="H601" s="191"/>
      <c r="I601" s="220"/>
      <c r="J601" s="192"/>
    </row>
    <row r="602" spans="2:10" ht="14.25" customHeight="1">
      <c r="B602" s="25"/>
      <c r="C602" s="201"/>
      <c r="D602" s="221"/>
      <c r="E602" s="201"/>
      <c r="F602" s="203"/>
      <c r="G602" s="200"/>
      <c r="H602" s="203"/>
      <c r="I602" s="220"/>
      <c r="J602" s="192"/>
    </row>
    <row r="603" spans="2:10" ht="14.25" customHeight="1">
      <c r="B603" s="25"/>
      <c r="C603" s="201"/>
      <c r="D603" s="202"/>
      <c r="E603" s="201"/>
      <c r="F603" s="203"/>
      <c r="G603" s="200"/>
      <c r="H603" s="203"/>
      <c r="I603" s="214"/>
      <c r="J603" s="192"/>
    </row>
    <row r="604" spans="2:10" ht="14.25" customHeight="1">
      <c r="B604" s="25"/>
      <c r="C604" s="201"/>
      <c r="D604" s="202"/>
      <c r="E604" s="201"/>
      <c r="F604" s="203"/>
      <c r="G604" s="200"/>
      <c r="H604" s="203"/>
      <c r="I604" s="214"/>
      <c r="J604" s="192"/>
    </row>
    <row r="605" spans="2:10" ht="14.25" customHeight="1">
      <c r="B605" s="25"/>
      <c r="C605" s="201"/>
      <c r="D605" s="202"/>
      <c r="E605" s="201"/>
      <c r="F605" s="203"/>
      <c r="G605" s="200"/>
      <c r="H605" s="203"/>
      <c r="I605" s="214"/>
      <c r="J605" s="192"/>
    </row>
    <row r="606" spans="2:10" ht="14.25" customHeight="1">
      <c r="B606" s="25"/>
      <c r="C606" s="201"/>
      <c r="D606" s="202"/>
      <c r="E606" s="201"/>
      <c r="F606" s="203"/>
      <c r="G606" s="200"/>
      <c r="H606" s="203"/>
      <c r="I606" s="214"/>
      <c r="J606" s="192"/>
    </row>
    <row r="607" spans="2:10" ht="14.25" customHeight="1">
      <c r="B607" s="25"/>
      <c r="C607" s="201"/>
      <c r="D607" s="202"/>
      <c r="E607" s="201"/>
      <c r="F607" s="203"/>
      <c r="G607" s="200"/>
      <c r="H607" s="203"/>
      <c r="I607" s="214"/>
      <c r="J607" s="192"/>
    </row>
    <row r="608" spans="2:10" ht="14.25" customHeight="1">
      <c r="B608" s="25"/>
      <c r="C608" s="201"/>
      <c r="D608" s="202"/>
      <c r="E608" s="201"/>
      <c r="F608" s="203"/>
      <c r="G608" s="200"/>
      <c r="H608" s="203"/>
      <c r="I608" s="214"/>
      <c r="J608" s="192"/>
    </row>
    <row r="609" spans="2:10" ht="14.25" customHeight="1">
      <c r="B609" s="25"/>
      <c r="C609" s="201"/>
      <c r="D609" s="202"/>
      <c r="E609" s="201"/>
      <c r="F609" s="203"/>
      <c r="G609" s="200"/>
      <c r="H609" s="203"/>
      <c r="I609" s="214"/>
      <c r="J609" s="192"/>
    </row>
    <row r="610" spans="2:10" ht="14.25" customHeight="1">
      <c r="B610" s="25"/>
      <c r="C610" s="201"/>
      <c r="D610" s="202"/>
      <c r="E610" s="191"/>
      <c r="F610" s="201"/>
      <c r="G610" s="222"/>
      <c r="H610" s="191"/>
      <c r="I610" s="214"/>
      <c r="J610" s="192"/>
    </row>
    <row r="611" spans="2:10" ht="14.25" customHeight="1">
      <c r="B611" s="25"/>
      <c r="C611" s="201"/>
      <c r="D611" s="221"/>
      <c r="E611" s="191"/>
      <c r="F611" s="201"/>
      <c r="G611" s="222"/>
      <c r="H611" s="191"/>
      <c r="I611" s="220"/>
      <c r="J611" s="192"/>
    </row>
    <row r="612" spans="2:10" ht="14.25" customHeight="1">
      <c r="B612" s="25"/>
      <c r="C612" s="201"/>
      <c r="D612" s="221"/>
      <c r="E612" s="191"/>
      <c r="F612" s="201"/>
      <c r="G612" s="222"/>
      <c r="H612" s="191"/>
      <c r="I612" s="220"/>
      <c r="J612" s="192"/>
    </row>
    <row r="613" spans="2:10" ht="14.25" customHeight="1">
      <c r="B613" s="25"/>
      <c r="C613" s="201"/>
      <c r="D613" s="221"/>
      <c r="E613" s="191"/>
      <c r="F613" s="201"/>
      <c r="G613" s="222"/>
      <c r="H613" s="191"/>
      <c r="I613" s="220"/>
      <c r="J613" s="192"/>
    </row>
    <row r="614" spans="2:10" ht="14.25" customHeight="1">
      <c r="B614" s="25"/>
      <c r="C614" s="201"/>
      <c r="D614" s="221"/>
      <c r="E614" s="191"/>
      <c r="F614" s="201"/>
      <c r="G614" s="222"/>
      <c r="H614" s="191"/>
      <c r="I614" s="220"/>
      <c r="J614" s="192"/>
    </row>
    <row r="615" spans="2:10" ht="14.25" customHeight="1">
      <c r="B615" s="25"/>
      <c r="C615" s="201"/>
      <c r="D615" s="221"/>
      <c r="E615" s="191"/>
      <c r="F615" s="201"/>
      <c r="G615" s="222"/>
      <c r="H615" s="191"/>
      <c r="I615" s="220"/>
      <c r="J615" s="192"/>
    </row>
    <row r="616" spans="2:10" ht="14.25" customHeight="1">
      <c r="B616" s="25"/>
      <c r="C616" s="201"/>
      <c r="D616" s="221"/>
      <c r="E616" s="191"/>
      <c r="F616" s="201"/>
      <c r="G616" s="222"/>
      <c r="H616" s="191"/>
      <c r="I616" s="220"/>
      <c r="J616" s="192"/>
    </row>
    <row r="617" spans="2:10" ht="14.25" customHeight="1">
      <c r="B617" s="25"/>
      <c r="C617" s="201"/>
      <c r="D617" s="221"/>
      <c r="E617" s="191"/>
      <c r="F617" s="201"/>
      <c r="G617" s="222"/>
      <c r="H617" s="191"/>
      <c r="I617" s="220"/>
      <c r="J617" s="192"/>
    </row>
    <row r="618" spans="2:10" ht="14.25" customHeight="1">
      <c r="B618" s="25"/>
      <c r="C618" s="201"/>
      <c r="D618" s="221"/>
      <c r="E618" s="191"/>
      <c r="F618" s="201"/>
      <c r="G618" s="222"/>
      <c r="H618" s="191"/>
      <c r="I618" s="220"/>
      <c r="J618" s="192"/>
    </row>
    <row r="619" spans="2:10" ht="14.25" customHeight="1">
      <c r="B619" s="25"/>
      <c r="C619" s="201"/>
      <c r="D619" s="221"/>
      <c r="E619" s="191"/>
      <c r="F619" s="201"/>
      <c r="G619" s="221"/>
      <c r="H619" s="191"/>
      <c r="I619" s="220"/>
      <c r="J619" s="192"/>
    </row>
    <row r="620" spans="2:10" ht="14.25" customHeight="1">
      <c r="B620" s="25"/>
      <c r="C620" s="201"/>
      <c r="D620" s="221"/>
      <c r="E620" s="191"/>
      <c r="F620" s="201"/>
      <c r="G620" s="221"/>
      <c r="H620" s="191"/>
      <c r="I620" s="220"/>
      <c r="J620" s="192"/>
    </row>
    <row r="621" spans="2:10" ht="14.25" customHeight="1">
      <c r="B621" s="25"/>
      <c r="C621" s="201"/>
      <c r="D621" s="221"/>
      <c r="E621" s="191"/>
      <c r="F621" s="201"/>
      <c r="G621" s="221"/>
      <c r="H621" s="191"/>
      <c r="I621" s="220"/>
      <c r="J621" s="192"/>
    </row>
    <row r="622" spans="2:10" ht="14.25" customHeight="1">
      <c r="B622" s="25"/>
      <c r="C622" s="201"/>
      <c r="D622" s="221"/>
      <c r="E622" s="191"/>
      <c r="F622" s="201"/>
      <c r="G622" s="221"/>
      <c r="H622" s="191"/>
      <c r="I622" s="220"/>
      <c r="J622" s="192"/>
    </row>
    <row r="623" spans="2:10" ht="14.25" customHeight="1">
      <c r="B623" s="25"/>
      <c r="C623" s="201"/>
      <c r="D623" s="221"/>
      <c r="E623" s="191"/>
      <c r="F623" s="201"/>
      <c r="G623" s="221"/>
      <c r="H623" s="191"/>
      <c r="I623" s="220"/>
      <c r="J623" s="192"/>
    </row>
    <row r="624" spans="2:10" ht="14.25" customHeight="1">
      <c r="B624" s="25"/>
      <c r="C624" s="201"/>
      <c r="D624" s="221"/>
      <c r="E624" s="191"/>
      <c r="F624" s="201"/>
      <c r="G624" s="221"/>
      <c r="H624" s="191"/>
      <c r="I624" s="220"/>
      <c r="J624" s="192"/>
    </row>
    <row r="625" spans="2:26" ht="14.25" customHeight="1">
      <c r="B625" s="25"/>
      <c r="C625" s="201"/>
      <c r="D625" s="221"/>
      <c r="E625" s="191"/>
      <c r="F625" s="201"/>
      <c r="G625" s="221"/>
      <c r="H625" s="191"/>
      <c r="I625" s="220"/>
      <c r="J625" s="192"/>
    </row>
    <row r="626" spans="2:26" ht="14.25" customHeight="1">
      <c r="B626" s="25"/>
      <c r="C626" s="201"/>
      <c r="D626" s="221"/>
      <c r="E626" s="191"/>
      <c r="F626" s="201"/>
      <c r="G626" s="221"/>
      <c r="H626" s="191"/>
      <c r="I626" s="220"/>
      <c r="J626" s="192"/>
    </row>
    <row r="627" spans="2:26" ht="14.25" customHeight="1">
      <c r="B627" s="25"/>
      <c r="C627" s="201"/>
      <c r="D627" s="223"/>
      <c r="E627" s="16"/>
      <c r="F627" s="84"/>
      <c r="G627" s="223"/>
      <c r="H627" s="16"/>
      <c r="I627" s="220"/>
      <c r="J627" s="192"/>
    </row>
    <row r="628" spans="2:26" ht="14.25" customHeight="1">
      <c r="B628" s="25"/>
      <c r="C628" s="201"/>
      <c r="D628" s="223"/>
      <c r="E628" s="16"/>
      <c r="F628" s="84"/>
      <c r="G628" s="223"/>
      <c r="H628" s="16"/>
      <c r="I628" s="220"/>
      <c r="J628" s="192"/>
    </row>
    <row r="629" spans="2:26" ht="14.25" customHeight="1">
      <c r="B629" s="25"/>
      <c r="C629" s="201"/>
      <c r="D629" s="223"/>
      <c r="E629" s="16"/>
      <c r="F629" s="84"/>
      <c r="G629" s="223"/>
      <c r="H629" s="16"/>
      <c r="I629" s="220"/>
      <c r="J629" s="192"/>
    </row>
    <row r="630" spans="2:26" ht="14.25" customHeight="1">
      <c r="B630" s="25"/>
      <c r="C630" s="201"/>
      <c r="D630" s="223"/>
      <c r="E630" s="16"/>
      <c r="F630" s="84"/>
      <c r="G630" s="223"/>
      <c r="H630" s="16"/>
      <c r="I630" s="220"/>
      <c r="J630" s="192"/>
    </row>
    <row r="631" spans="2:26" ht="14.25" customHeight="1">
      <c r="B631" s="25"/>
      <c r="C631" s="201"/>
      <c r="D631" s="223"/>
      <c r="E631" s="16"/>
      <c r="F631" s="84"/>
      <c r="G631" s="223"/>
      <c r="H631" s="16"/>
      <c r="I631" s="220"/>
      <c r="J631" s="192"/>
    </row>
    <row r="632" spans="2:26" ht="14.25" customHeight="1">
      <c r="B632" s="25"/>
      <c r="C632" s="201"/>
      <c r="D632" s="223"/>
      <c r="E632" s="16"/>
      <c r="F632" s="84"/>
      <c r="G632" s="223"/>
      <c r="H632" s="16"/>
      <c r="I632" s="220"/>
      <c r="J632" s="192"/>
    </row>
    <row r="633" spans="2:26" ht="14.25" customHeight="1">
      <c r="B633" s="25"/>
      <c r="C633" s="201"/>
      <c r="D633" s="223"/>
      <c r="E633" s="16"/>
      <c r="F633" s="84"/>
      <c r="G633" s="223"/>
      <c r="H633" s="16"/>
      <c r="I633" s="220"/>
      <c r="J633" s="192"/>
    </row>
    <row r="634" spans="2:26" ht="14.25" customHeight="1">
      <c r="B634" s="25"/>
      <c r="C634" s="201"/>
      <c r="D634" s="223"/>
      <c r="E634" s="16"/>
      <c r="F634" s="84"/>
      <c r="G634" s="223"/>
      <c r="H634" s="16"/>
      <c r="I634" s="220"/>
      <c r="J634" s="192"/>
    </row>
    <row r="635" spans="2:26" ht="14.25" customHeight="1">
      <c r="B635" s="25"/>
      <c r="C635" s="201"/>
      <c r="D635" s="223"/>
      <c r="E635" s="16"/>
      <c r="F635" s="84"/>
      <c r="G635" s="223"/>
      <c r="H635" s="16"/>
      <c r="I635" s="220"/>
      <c r="J635" s="192"/>
      <c r="Z635" s="25" t="s">
        <v>250</v>
      </c>
    </row>
    <row r="636" spans="2:26" ht="14.25" customHeight="1">
      <c r="B636" s="25"/>
      <c r="C636" s="201"/>
      <c r="D636" s="223"/>
      <c r="E636" s="16"/>
      <c r="F636" s="84"/>
      <c r="G636" s="223"/>
      <c r="H636" s="16"/>
      <c r="I636" s="220"/>
      <c r="J636" s="192"/>
    </row>
    <row r="637" spans="2:26" ht="14.25" customHeight="1">
      <c r="B637" s="25"/>
      <c r="C637" s="201"/>
      <c r="D637" s="223"/>
      <c r="E637" s="16"/>
      <c r="F637" s="84"/>
      <c r="G637" s="223"/>
      <c r="H637" s="16"/>
      <c r="I637" s="220"/>
      <c r="J637" s="192"/>
    </row>
    <row r="638" spans="2:26" ht="14.25" customHeight="1">
      <c r="B638" s="25"/>
      <c r="C638" s="201"/>
      <c r="D638" s="223"/>
      <c r="E638" s="16"/>
      <c r="F638" s="84"/>
      <c r="G638" s="223"/>
      <c r="H638" s="16"/>
      <c r="I638" s="220"/>
      <c r="J638" s="192"/>
    </row>
    <row r="639" spans="2:26" ht="14.25" customHeight="1">
      <c r="B639" s="25"/>
      <c r="C639" s="201"/>
      <c r="D639" s="223"/>
      <c r="E639" s="16"/>
      <c r="F639" s="84"/>
      <c r="G639" s="223"/>
      <c r="H639" s="16"/>
      <c r="I639" s="220"/>
      <c r="J639" s="192"/>
    </row>
    <row r="640" spans="2:26" ht="14.25" customHeight="1">
      <c r="B640" s="25"/>
      <c r="C640" s="201"/>
      <c r="D640" s="223"/>
      <c r="E640" s="16"/>
      <c r="F640" s="84"/>
      <c r="G640" s="223"/>
      <c r="H640" s="16"/>
      <c r="I640" s="220"/>
      <c r="J640" s="192"/>
    </row>
    <row r="641" spans="2:10" ht="14.25" customHeight="1">
      <c r="B641" s="25"/>
      <c r="C641" s="201"/>
      <c r="D641" s="223"/>
      <c r="E641" s="16"/>
      <c r="F641" s="84"/>
      <c r="G641" s="223"/>
      <c r="H641" s="16"/>
      <c r="I641" s="220"/>
      <c r="J641" s="192"/>
    </row>
    <row r="642" spans="2:10" ht="14.25" customHeight="1">
      <c r="B642" s="25"/>
      <c r="C642" s="201"/>
      <c r="D642" s="223"/>
      <c r="E642" s="16"/>
      <c r="F642" s="84"/>
      <c r="G642" s="223"/>
      <c r="H642" s="16"/>
      <c r="I642" s="220"/>
      <c r="J642" s="192"/>
    </row>
    <row r="643" spans="2:10" ht="14.25" customHeight="1">
      <c r="B643" s="25"/>
      <c r="C643" s="201"/>
      <c r="D643" s="223"/>
      <c r="E643" s="16"/>
      <c r="F643" s="84"/>
      <c r="G643" s="223"/>
      <c r="H643" s="16"/>
      <c r="I643" s="220"/>
      <c r="J643" s="192"/>
    </row>
    <row r="644" spans="2:10" ht="14.25" customHeight="1">
      <c r="B644" s="25"/>
      <c r="C644" s="201"/>
      <c r="D644" s="223"/>
      <c r="E644" s="16"/>
      <c r="F644" s="84"/>
      <c r="G644" s="223"/>
      <c r="H644" s="16"/>
      <c r="I644" s="220"/>
      <c r="J644" s="192"/>
    </row>
    <row r="645" spans="2:10" ht="14.25" customHeight="1">
      <c r="B645" s="25"/>
      <c r="C645" s="201"/>
      <c r="D645" s="223"/>
      <c r="E645" s="16"/>
      <c r="F645" s="84"/>
      <c r="G645" s="223"/>
      <c r="H645" s="16"/>
      <c r="I645" s="220"/>
      <c r="J645" s="192"/>
    </row>
    <row r="646" spans="2:10" ht="14.25" customHeight="1">
      <c r="B646" s="25"/>
      <c r="C646" s="201"/>
      <c r="D646" s="223"/>
      <c r="E646" s="16"/>
      <c r="F646" s="84"/>
      <c r="G646" s="223"/>
      <c r="H646" s="16"/>
      <c r="I646" s="220"/>
      <c r="J646" s="192"/>
    </row>
    <row r="647" spans="2:10" ht="14.25" customHeight="1">
      <c r="B647" s="25"/>
      <c r="C647" s="201"/>
      <c r="D647" s="223"/>
      <c r="E647" s="16"/>
      <c r="F647" s="84"/>
      <c r="G647" s="223"/>
      <c r="H647" s="16"/>
      <c r="I647" s="220"/>
      <c r="J647" s="192"/>
    </row>
    <row r="648" spans="2:10" ht="14.25" customHeight="1">
      <c r="B648" s="25"/>
      <c r="C648" s="201"/>
      <c r="D648" s="223"/>
      <c r="E648" s="16"/>
      <c r="F648" s="84"/>
      <c r="G648" s="223"/>
      <c r="H648" s="16"/>
      <c r="I648" s="220"/>
      <c r="J648" s="192"/>
    </row>
    <row r="649" spans="2:10" ht="14.25" customHeight="1">
      <c r="B649" s="25"/>
      <c r="C649" s="201"/>
      <c r="D649" s="223"/>
      <c r="E649" s="16"/>
      <c r="F649" s="84"/>
      <c r="G649" s="223"/>
      <c r="H649" s="16"/>
      <c r="I649" s="220"/>
      <c r="J649" s="192"/>
    </row>
    <row r="650" spans="2:10" ht="14.25" customHeight="1">
      <c r="B650" s="25"/>
      <c r="C650" s="201"/>
      <c r="D650" s="223"/>
      <c r="E650" s="16"/>
      <c r="F650" s="84"/>
      <c r="G650" s="223"/>
      <c r="H650" s="16"/>
      <c r="I650" s="220"/>
      <c r="J650" s="192"/>
    </row>
    <row r="651" spans="2:10" ht="14.25" customHeight="1">
      <c r="B651" s="25"/>
      <c r="C651" s="201"/>
      <c r="D651" s="223"/>
      <c r="E651" s="16"/>
      <c r="F651" s="84"/>
      <c r="G651" s="223"/>
      <c r="H651" s="16"/>
      <c r="I651" s="220"/>
      <c r="J651" s="192"/>
    </row>
    <row r="652" spans="2:10" ht="14.25" customHeight="1">
      <c r="B652" s="25"/>
      <c r="C652" s="201"/>
      <c r="D652" s="223"/>
      <c r="E652" s="16"/>
      <c r="F652" s="84"/>
      <c r="G652" s="223"/>
      <c r="H652" s="16"/>
      <c r="I652" s="220"/>
      <c r="J652" s="192"/>
    </row>
    <row r="653" spans="2:10" ht="14.25" customHeight="1">
      <c r="B653" s="25"/>
      <c r="C653" s="201"/>
      <c r="D653" s="223"/>
      <c r="E653" s="16"/>
      <c r="F653" s="84"/>
      <c r="G653" s="223"/>
      <c r="H653" s="16"/>
      <c r="I653" s="220"/>
      <c r="J653" s="192"/>
    </row>
    <row r="654" spans="2:10" ht="14.25" customHeight="1">
      <c r="B654" s="25"/>
      <c r="C654" s="201"/>
      <c r="D654" s="223"/>
      <c r="E654" s="16"/>
      <c r="F654" s="84"/>
      <c r="G654" s="223"/>
      <c r="H654" s="16"/>
      <c r="I654" s="220"/>
      <c r="J654" s="192"/>
    </row>
    <row r="655" spans="2:10" ht="14.25" customHeight="1">
      <c r="B655" s="25"/>
      <c r="C655" s="201"/>
      <c r="D655" s="223"/>
      <c r="E655" s="16"/>
      <c r="F655" s="84"/>
      <c r="G655" s="223"/>
      <c r="H655" s="16"/>
      <c r="I655" s="220"/>
      <c r="J655" s="192"/>
    </row>
    <row r="656" spans="2:10" ht="14.25" customHeight="1">
      <c r="B656" s="25"/>
      <c r="C656" s="201"/>
      <c r="D656" s="223"/>
      <c r="E656" s="16"/>
      <c r="F656" s="84"/>
      <c r="G656" s="223"/>
      <c r="H656" s="16"/>
      <c r="I656" s="220"/>
      <c r="J656" s="192"/>
    </row>
    <row r="657" spans="2:10" ht="14.25" customHeight="1">
      <c r="B657" s="25"/>
      <c r="C657" s="201"/>
      <c r="D657" s="223"/>
      <c r="E657" s="16"/>
      <c r="F657" s="84"/>
      <c r="G657" s="223"/>
      <c r="H657" s="16"/>
      <c r="I657" s="220"/>
      <c r="J657" s="192"/>
    </row>
    <row r="658" spans="2:10" ht="14.25" customHeight="1">
      <c r="B658" s="25"/>
      <c r="C658" s="201"/>
      <c r="D658" s="223"/>
      <c r="E658" s="16"/>
      <c r="F658" s="84"/>
      <c r="G658" s="223"/>
      <c r="H658" s="16"/>
      <c r="I658" s="220"/>
      <c r="J658" s="192"/>
    </row>
    <row r="659" spans="2:10" ht="14.25" customHeight="1">
      <c r="B659" s="25"/>
      <c r="C659" s="201"/>
      <c r="D659" s="223"/>
      <c r="E659" s="16"/>
      <c r="F659" s="84"/>
      <c r="G659" s="223"/>
      <c r="H659" s="16"/>
      <c r="I659" s="220"/>
      <c r="J659" s="192"/>
    </row>
    <row r="660" spans="2:10" ht="14.25" customHeight="1">
      <c r="B660" s="25"/>
      <c r="C660" s="201"/>
      <c r="D660" s="223"/>
      <c r="E660" s="16"/>
      <c r="F660" s="84"/>
      <c r="G660" s="223"/>
      <c r="H660" s="16"/>
      <c r="I660" s="220"/>
      <c r="J660" s="192"/>
    </row>
    <row r="661" spans="2:10" ht="14.25" customHeight="1">
      <c r="B661" s="25"/>
      <c r="C661" s="201"/>
      <c r="D661" s="223"/>
      <c r="E661" s="16"/>
      <c r="F661" s="84"/>
      <c r="G661" s="223"/>
      <c r="H661" s="16"/>
      <c r="I661" s="220"/>
      <c r="J661" s="192"/>
    </row>
    <row r="662" spans="2:10" ht="14.25" customHeight="1">
      <c r="B662" s="25"/>
      <c r="C662" s="201"/>
      <c r="D662" s="223"/>
      <c r="E662" s="16"/>
      <c r="F662" s="84"/>
      <c r="G662" s="223"/>
      <c r="H662" s="16"/>
      <c r="I662" s="220"/>
      <c r="J662" s="192"/>
    </row>
    <row r="663" spans="2:10" ht="14.25" customHeight="1">
      <c r="B663" s="25"/>
      <c r="C663" s="201"/>
      <c r="D663" s="223"/>
      <c r="E663" s="16"/>
      <c r="F663" s="84"/>
      <c r="G663" s="223"/>
      <c r="H663" s="16"/>
      <c r="I663" s="220"/>
      <c r="J663" s="192"/>
    </row>
    <row r="664" spans="2:10" ht="14.25" customHeight="1">
      <c r="B664" s="25"/>
      <c r="C664" s="201"/>
      <c r="D664" s="223"/>
      <c r="E664" s="16"/>
      <c r="F664" s="84"/>
      <c r="G664" s="223"/>
      <c r="H664" s="16"/>
      <c r="I664" s="220"/>
      <c r="J664" s="192"/>
    </row>
    <row r="665" spans="2:10" ht="14.25" customHeight="1">
      <c r="B665" s="25"/>
      <c r="C665" s="201"/>
      <c r="D665" s="223"/>
      <c r="E665" s="16"/>
      <c r="F665" s="84"/>
      <c r="G665" s="223"/>
      <c r="H665" s="16"/>
      <c r="I665" s="220"/>
      <c r="J665" s="192"/>
    </row>
    <row r="666" spans="2:10" ht="14.25" customHeight="1">
      <c r="B666" s="25"/>
      <c r="C666" s="201"/>
      <c r="D666" s="223"/>
      <c r="E666" s="16"/>
      <c r="F666" s="84"/>
      <c r="G666" s="223"/>
      <c r="H666" s="16"/>
      <c r="I666" s="220"/>
      <c r="J666" s="192"/>
    </row>
    <row r="667" spans="2:10" ht="14.25" customHeight="1">
      <c r="B667" s="25"/>
      <c r="C667" s="201"/>
      <c r="D667" s="223"/>
      <c r="E667" s="16"/>
      <c r="F667" s="84"/>
      <c r="G667" s="223"/>
      <c r="H667" s="16"/>
      <c r="I667" s="220"/>
      <c r="J667" s="192"/>
    </row>
    <row r="668" spans="2:10" ht="14.25" customHeight="1">
      <c r="B668" s="25"/>
      <c r="C668" s="201"/>
      <c r="D668" s="223"/>
      <c r="E668" s="16"/>
      <c r="F668" s="84"/>
      <c r="G668" s="223"/>
      <c r="H668" s="16"/>
      <c r="I668" s="220"/>
      <c r="J668" s="192"/>
    </row>
    <row r="669" spans="2:10" ht="14.25" customHeight="1">
      <c r="B669" s="25"/>
      <c r="C669" s="201"/>
      <c r="D669" s="223"/>
      <c r="E669" s="16"/>
      <c r="F669" s="84"/>
      <c r="G669" s="223"/>
      <c r="H669" s="16"/>
      <c r="I669" s="220"/>
      <c r="J669" s="192"/>
    </row>
    <row r="670" spans="2:10" ht="14.25" customHeight="1">
      <c r="B670" s="25"/>
      <c r="C670" s="201"/>
      <c r="D670" s="223"/>
      <c r="E670" s="16"/>
      <c r="F670" s="84"/>
      <c r="G670" s="223"/>
      <c r="H670" s="16"/>
      <c r="I670" s="220"/>
      <c r="J670" s="192"/>
    </row>
    <row r="671" spans="2:10" ht="14.25" customHeight="1">
      <c r="B671" s="25"/>
      <c r="C671" s="201"/>
      <c r="D671" s="223"/>
      <c r="E671" s="16"/>
      <c r="F671" s="84"/>
      <c r="G671" s="223"/>
      <c r="H671" s="16"/>
      <c r="I671" s="220"/>
      <c r="J671" s="192"/>
    </row>
    <row r="672" spans="2:10" ht="14.25" customHeight="1">
      <c r="B672" s="25"/>
      <c r="C672" s="201"/>
      <c r="D672" s="223"/>
      <c r="E672" s="16"/>
      <c r="F672" s="84"/>
      <c r="G672" s="223"/>
      <c r="H672" s="16"/>
      <c r="I672" s="220"/>
      <c r="J672" s="192"/>
    </row>
    <row r="673" spans="2:10" ht="14.25" customHeight="1">
      <c r="B673" s="25"/>
      <c r="C673" s="201"/>
      <c r="D673" s="223"/>
      <c r="E673" s="16"/>
      <c r="F673" s="84"/>
      <c r="G673" s="223"/>
      <c r="H673" s="16"/>
      <c r="I673" s="220"/>
      <c r="J673" s="192"/>
    </row>
    <row r="674" spans="2:10" ht="14.25" customHeight="1">
      <c r="B674" s="25"/>
      <c r="C674" s="201"/>
      <c r="D674" s="223"/>
      <c r="E674" s="16"/>
      <c r="F674" s="84"/>
      <c r="G674" s="223"/>
      <c r="H674" s="16"/>
      <c r="I674" s="220"/>
      <c r="J674" s="192"/>
    </row>
    <row r="675" spans="2:10" ht="14.25" customHeight="1">
      <c r="B675" s="25"/>
      <c r="D675" s="223"/>
      <c r="E675" s="16"/>
      <c r="F675" s="84"/>
      <c r="G675" s="223"/>
      <c r="H675" s="16"/>
      <c r="I675" s="220"/>
      <c r="J675" s="192"/>
    </row>
    <row r="676" spans="2:10" ht="14.25" customHeight="1">
      <c r="B676" s="25"/>
      <c r="D676" s="223"/>
      <c r="E676" s="16"/>
      <c r="F676" s="84"/>
      <c r="G676" s="223"/>
      <c r="H676" s="16"/>
      <c r="I676" s="220"/>
      <c r="J676" s="192"/>
    </row>
    <row r="677" spans="2:10" ht="14.25" customHeight="1">
      <c r="B677" s="25"/>
      <c r="D677" s="223"/>
      <c r="E677" s="16"/>
      <c r="F677" s="84"/>
      <c r="G677" s="223"/>
      <c r="H677" s="16"/>
      <c r="I677" s="220"/>
      <c r="J677" s="192"/>
    </row>
    <row r="678" spans="2:10" ht="14.25" customHeight="1">
      <c r="B678" s="25"/>
      <c r="D678" s="223"/>
      <c r="E678" s="16"/>
      <c r="F678" s="84"/>
      <c r="G678" s="223"/>
      <c r="H678" s="16"/>
      <c r="I678" s="220"/>
      <c r="J678" s="192"/>
    </row>
    <row r="679" spans="2:10" ht="14.25" customHeight="1">
      <c r="B679" s="25"/>
      <c r="D679" s="223"/>
      <c r="E679" s="16"/>
      <c r="F679" s="84"/>
      <c r="G679" s="223"/>
      <c r="H679" s="16"/>
      <c r="I679" s="220"/>
      <c r="J679" s="192"/>
    </row>
    <row r="680" spans="2:10" ht="14.25" customHeight="1">
      <c r="B680" s="25"/>
      <c r="D680" s="223"/>
      <c r="E680" s="16"/>
      <c r="F680" s="84"/>
      <c r="G680" s="223"/>
      <c r="H680" s="16"/>
      <c r="I680" s="220"/>
      <c r="J680" s="192"/>
    </row>
    <row r="681" spans="2:10" ht="14.25" customHeight="1">
      <c r="B681" s="25"/>
      <c r="D681" s="223"/>
      <c r="F681" s="2"/>
      <c r="I681" s="220"/>
      <c r="J681" s="192"/>
    </row>
    <row r="682" spans="2:10" ht="14.25" customHeight="1">
      <c r="B682" s="25"/>
      <c r="F682" s="2"/>
      <c r="I682" s="224"/>
      <c r="J682" s="192"/>
    </row>
    <row r="683" spans="2:10" ht="14.25" customHeight="1">
      <c r="B683" s="25"/>
      <c r="F683" s="2"/>
      <c r="I683" s="224"/>
      <c r="J683" s="192"/>
    </row>
    <row r="684" spans="2:10" ht="14.25" customHeight="1">
      <c r="B684" s="25"/>
      <c r="F684" s="2"/>
      <c r="I684" s="224"/>
      <c r="J684" s="192"/>
    </row>
    <row r="685" spans="2:10" ht="14.25" customHeight="1">
      <c r="B685" s="25"/>
      <c r="F685" s="2"/>
      <c r="I685" s="224"/>
      <c r="J685" s="192"/>
    </row>
    <row r="686" spans="2:10" ht="14.25" customHeight="1">
      <c r="B686" s="25"/>
      <c r="F686" s="2"/>
      <c r="I686" s="224"/>
      <c r="J686" s="192"/>
    </row>
    <row r="687" spans="2:10" ht="14.25" customHeight="1">
      <c r="B687" s="25"/>
      <c r="F687" s="2"/>
      <c r="I687" s="224"/>
      <c r="J687" s="192"/>
    </row>
    <row r="688" spans="2:10" ht="14.25" customHeight="1">
      <c r="B688" s="25"/>
      <c r="F688" s="2"/>
      <c r="I688" s="224"/>
      <c r="J688" s="192"/>
    </row>
    <row r="689" spans="2:26" ht="14.25" customHeight="1">
      <c r="B689" s="25"/>
      <c r="F689" s="2"/>
      <c r="I689" s="224"/>
      <c r="J689" s="192"/>
    </row>
    <row r="690" spans="2:26" ht="14.25" customHeight="1">
      <c r="B690" s="25"/>
      <c r="F690" s="2"/>
      <c r="I690" s="224"/>
      <c r="J690" s="192"/>
    </row>
    <row r="691" spans="2:26" ht="14.25" customHeight="1">
      <c r="B691" s="25"/>
      <c r="F691" s="2"/>
      <c r="I691" s="224"/>
      <c r="J691" s="192"/>
    </row>
    <row r="692" spans="2:26" ht="14.25" customHeight="1">
      <c r="B692" s="25"/>
      <c r="F692" s="2"/>
      <c r="I692" s="224"/>
      <c r="J692" s="192"/>
    </row>
    <row r="693" spans="2:26" ht="14.25" customHeight="1">
      <c r="B693" s="25"/>
      <c r="F693" s="2"/>
      <c r="I693" s="224"/>
      <c r="J693" s="192"/>
    </row>
    <row r="694" spans="2:26" ht="14.25" customHeight="1">
      <c r="B694" s="25"/>
      <c r="F694" s="2"/>
      <c r="I694" s="224"/>
      <c r="J694" s="192"/>
    </row>
    <row r="695" spans="2:26" ht="14.25" customHeight="1">
      <c r="B695" s="25"/>
      <c r="F695" s="2"/>
      <c r="I695" s="224"/>
      <c r="J695" s="192"/>
      <c r="Z695" s="25" t="s">
        <v>250</v>
      </c>
    </row>
    <row r="696" spans="2:26" ht="14.25" customHeight="1">
      <c r="B696" s="25"/>
      <c r="F696" s="2"/>
      <c r="I696" s="224"/>
      <c r="J696" s="192"/>
    </row>
    <row r="697" spans="2:26" ht="14.25" customHeight="1">
      <c r="B697" s="25"/>
      <c r="F697" s="2"/>
      <c r="I697" s="224"/>
      <c r="J697" s="192"/>
    </row>
    <row r="698" spans="2:26" ht="14.25" customHeight="1">
      <c r="B698" s="25"/>
      <c r="F698" s="2"/>
      <c r="I698" s="224"/>
      <c r="J698" s="192"/>
    </row>
    <row r="699" spans="2:26" ht="14.25" customHeight="1">
      <c r="B699" s="25"/>
      <c r="F699" s="2"/>
      <c r="I699" s="224"/>
      <c r="J699" s="192"/>
    </row>
    <row r="700" spans="2:26" ht="14.25" customHeight="1">
      <c r="B700" s="25"/>
      <c r="F700" s="2"/>
      <c r="I700" s="224"/>
      <c r="J700" s="192"/>
    </row>
    <row r="701" spans="2:26" ht="14.25" customHeight="1">
      <c r="B701" s="25"/>
      <c r="F701" s="2"/>
      <c r="I701" s="224"/>
      <c r="J701" s="192"/>
    </row>
    <row r="702" spans="2:26" ht="14.25" customHeight="1">
      <c r="B702" s="25"/>
      <c r="F702" s="2"/>
      <c r="I702" s="224"/>
      <c r="J702" s="192"/>
    </row>
    <row r="703" spans="2:26" ht="14.25" customHeight="1">
      <c r="B703" s="25"/>
      <c r="F703" s="2"/>
      <c r="I703" s="224"/>
      <c r="J703" s="192"/>
    </row>
    <row r="704" spans="2:26" ht="14.25" customHeight="1">
      <c r="B704" s="25"/>
      <c r="F704" s="2"/>
      <c r="I704" s="224"/>
      <c r="J704" s="192"/>
    </row>
    <row r="705" spans="2:10" ht="14.25" customHeight="1">
      <c r="B705" s="25"/>
      <c r="F705" s="2"/>
      <c r="I705" s="224"/>
      <c r="J705" s="192"/>
    </row>
    <row r="706" spans="2:10" ht="14.25" customHeight="1">
      <c r="B706" s="25"/>
      <c r="I706" s="224"/>
      <c r="J706" s="192"/>
    </row>
    <row r="707" spans="2:10" ht="14.25" customHeight="1">
      <c r="B707" s="25"/>
      <c r="I707" s="210"/>
      <c r="J707" s="192"/>
    </row>
    <row r="708" spans="2:10" ht="14.25" customHeight="1">
      <c r="B708" s="25"/>
      <c r="I708" s="210"/>
      <c r="J708" s="192"/>
    </row>
    <row r="709" spans="2:10" ht="14.25" customHeight="1">
      <c r="B709" s="25"/>
      <c r="I709" s="210"/>
      <c r="J709" s="192"/>
    </row>
    <row r="710" spans="2:10" ht="14.25" customHeight="1">
      <c r="B710" s="25"/>
      <c r="I710" s="210"/>
      <c r="J710" s="192"/>
    </row>
    <row r="711" spans="2:10" ht="14.25" customHeight="1">
      <c r="B711" s="25"/>
      <c r="I711" s="210"/>
      <c r="J711" s="192"/>
    </row>
    <row r="712" spans="2:10" ht="14.25" customHeight="1">
      <c r="B712" s="25"/>
      <c r="I712" s="210"/>
      <c r="J712" s="192"/>
    </row>
    <row r="713" spans="2:10" ht="14.25" customHeight="1">
      <c r="B713" s="25"/>
      <c r="I713" s="210"/>
      <c r="J713" s="192"/>
    </row>
    <row r="714" spans="2:10" ht="14.25" customHeight="1">
      <c r="B714" s="25"/>
      <c r="I714" s="210"/>
      <c r="J714" s="192"/>
    </row>
    <row r="715" spans="2:10" ht="14.25" customHeight="1">
      <c r="B715" s="25"/>
      <c r="I715" s="210"/>
      <c r="J715" s="192"/>
    </row>
    <row r="716" spans="2:10" ht="14.25" customHeight="1">
      <c r="B716" s="25"/>
      <c r="I716" s="210"/>
      <c r="J716" s="192"/>
    </row>
    <row r="717" spans="2:10" ht="14.25" customHeight="1">
      <c r="B717" s="25"/>
      <c r="I717" s="210"/>
      <c r="J717" s="192"/>
    </row>
    <row r="718" spans="2:10" ht="14.25" customHeight="1">
      <c r="B718" s="25"/>
      <c r="I718" s="210"/>
      <c r="J718" s="192"/>
    </row>
    <row r="719" spans="2:10" ht="14.25" customHeight="1">
      <c r="B719" s="25"/>
      <c r="I719" s="210"/>
      <c r="J719" s="192"/>
    </row>
    <row r="720" spans="2:10" ht="14.25" customHeight="1">
      <c r="B720" s="25"/>
      <c r="I720" s="210"/>
      <c r="J720" s="192"/>
    </row>
    <row r="721" spans="2:10" ht="14.25" customHeight="1">
      <c r="B721" s="25"/>
      <c r="I721" s="210"/>
      <c r="J721" s="192"/>
    </row>
    <row r="722" spans="2:10" ht="14.25" customHeight="1">
      <c r="B722" s="25"/>
      <c r="I722" s="210"/>
      <c r="J722" s="192"/>
    </row>
    <row r="723" spans="2:10" ht="14.25" customHeight="1">
      <c r="B723" s="25"/>
      <c r="I723" s="210"/>
      <c r="J723" s="192"/>
    </row>
    <row r="724" spans="2:10" ht="14.25" customHeight="1">
      <c r="B724" s="25"/>
      <c r="I724" s="210"/>
      <c r="J724" s="192"/>
    </row>
    <row r="725" spans="2:10" ht="14.25" customHeight="1">
      <c r="B725" s="25"/>
      <c r="I725" s="210"/>
      <c r="J725" s="192"/>
    </row>
    <row r="726" spans="2:10" ht="14.25" customHeight="1">
      <c r="B726" s="25"/>
      <c r="I726" s="210"/>
      <c r="J726" s="192"/>
    </row>
    <row r="727" spans="2:10" ht="14.25" customHeight="1">
      <c r="B727" s="25"/>
      <c r="I727" s="210"/>
      <c r="J727" s="192"/>
    </row>
    <row r="728" spans="2:10" ht="14.25" customHeight="1">
      <c r="B728" s="25"/>
      <c r="I728" s="210"/>
      <c r="J728" s="192"/>
    </row>
    <row r="729" spans="2:10" ht="14.25" customHeight="1">
      <c r="B729" s="25"/>
      <c r="I729" s="210"/>
      <c r="J729" s="192"/>
    </row>
    <row r="730" spans="2:10" ht="14.25" customHeight="1">
      <c r="B730" s="25"/>
      <c r="I730" s="210"/>
      <c r="J730" s="192"/>
    </row>
    <row r="731" spans="2:10" ht="14.25" customHeight="1">
      <c r="B731" s="25"/>
      <c r="I731" s="210"/>
      <c r="J731" s="192"/>
    </row>
    <row r="732" spans="2:10" ht="14.25" customHeight="1">
      <c r="B732" s="25"/>
      <c r="I732" s="210"/>
      <c r="J732" s="192"/>
    </row>
    <row r="733" spans="2:10" ht="14.25" customHeight="1">
      <c r="B733" s="25"/>
      <c r="I733" s="210"/>
      <c r="J733" s="192"/>
    </row>
    <row r="734" spans="2:10" ht="14.25" customHeight="1">
      <c r="B734" s="25"/>
      <c r="I734" s="210"/>
      <c r="J734" s="192"/>
    </row>
    <row r="735" spans="2:10" ht="14.25" customHeight="1">
      <c r="B735" s="25"/>
      <c r="I735" s="210"/>
      <c r="J735" s="192"/>
    </row>
    <row r="736" spans="2:10" ht="14.25" customHeight="1">
      <c r="B736" s="25"/>
      <c r="I736" s="210"/>
      <c r="J736" s="192"/>
    </row>
    <row r="737" spans="2:10" ht="14.25" customHeight="1">
      <c r="B737" s="25"/>
      <c r="I737" s="210"/>
      <c r="J737" s="192"/>
    </row>
    <row r="738" spans="2:10" ht="14.25" customHeight="1">
      <c r="B738" s="25"/>
      <c r="I738" s="210"/>
      <c r="J738" s="192"/>
    </row>
    <row r="739" spans="2:10" ht="14.25" customHeight="1">
      <c r="B739" s="25"/>
      <c r="I739" s="210"/>
      <c r="J739" s="192"/>
    </row>
    <row r="740" spans="2:10" ht="14.25" customHeight="1">
      <c r="B740" s="25"/>
      <c r="I740" s="210"/>
      <c r="J740" s="192"/>
    </row>
    <row r="741" spans="2:10" ht="14.25" customHeight="1">
      <c r="B741" s="25"/>
      <c r="I741" s="210"/>
      <c r="J741" s="192"/>
    </row>
    <row r="742" spans="2:10" ht="14.25" customHeight="1">
      <c r="B742" s="25"/>
      <c r="I742" s="210"/>
      <c r="J742" s="192"/>
    </row>
    <row r="743" spans="2:10" ht="14.25" customHeight="1">
      <c r="B743" s="25"/>
      <c r="I743" s="210"/>
      <c r="J743" s="192"/>
    </row>
    <row r="744" spans="2:10" ht="14.25" customHeight="1">
      <c r="B744" s="25"/>
      <c r="I744" s="210"/>
      <c r="J744" s="192"/>
    </row>
    <row r="745" spans="2:10" ht="14.25" customHeight="1">
      <c r="B745" s="25"/>
      <c r="I745" s="210"/>
      <c r="J745" s="192"/>
    </row>
    <row r="746" spans="2:10" ht="14.25" customHeight="1">
      <c r="B746" s="25"/>
      <c r="I746" s="210"/>
      <c r="J746" s="192"/>
    </row>
    <row r="747" spans="2:10" ht="14.25" customHeight="1">
      <c r="B747" s="25"/>
      <c r="I747" s="210"/>
      <c r="J747" s="192"/>
    </row>
    <row r="748" spans="2:10" ht="14.25" customHeight="1">
      <c r="B748" s="25"/>
      <c r="I748" s="210"/>
      <c r="J748" s="192"/>
    </row>
    <row r="749" spans="2:10" ht="14.25" customHeight="1">
      <c r="B749" s="25"/>
      <c r="I749" s="210"/>
      <c r="J749" s="192"/>
    </row>
    <row r="750" spans="2:10" ht="14.25" customHeight="1">
      <c r="B750" s="25"/>
      <c r="I750" s="210"/>
      <c r="J750" s="192"/>
    </row>
    <row r="751" spans="2:10" ht="14.25" customHeight="1">
      <c r="B751" s="25"/>
      <c r="I751" s="210"/>
      <c r="J751" s="192"/>
    </row>
    <row r="752" spans="2:10" ht="14.25" customHeight="1">
      <c r="B752" s="25"/>
      <c r="I752" s="210"/>
      <c r="J752" s="192"/>
    </row>
    <row r="753" spans="2:10" ht="14.25" customHeight="1">
      <c r="B753" s="25"/>
      <c r="I753" s="210"/>
      <c r="J753" s="192"/>
    </row>
    <row r="754" spans="2:10" ht="14.25" customHeight="1">
      <c r="B754" s="25"/>
      <c r="I754" s="210"/>
      <c r="J754" s="192"/>
    </row>
    <row r="755" spans="2:10" ht="14.25" customHeight="1">
      <c r="B755" s="25"/>
      <c r="I755" s="210"/>
      <c r="J755" s="192"/>
    </row>
    <row r="756" spans="2:10" ht="14.25" customHeight="1">
      <c r="B756" s="25"/>
      <c r="I756" s="210"/>
      <c r="J756" s="192"/>
    </row>
    <row r="757" spans="2:10" ht="14.25" customHeight="1">
      <c r="B757" s="25"/>
      <c r="I757" s="210"/>
      <c r="J757" s="192"/>
    </row>
    <row r="758" spans="2:10" ht="14.25" customHeight="1">
      <c r="B758" s="25"/>
      <c r="I758" s="210"/>
      <c r="J758" s="192"/>
    </row>
    <row r="759" spans="2:10" ht="14.25" customHeight="1">
      <c r="B759" s="25"/>
      <c r="I759" s="210"/>
      <c r="J759" s="192"/>
    </row>
    <row r="760" spans="2:10" ht="14.25" customHeight="1">
      <c r="B760" s="25"/>
      <c r="I760" s="210"/>
      <c r="J760" s="192"/>
    </row>
    <row r="761" spans="2:10" ht="14.25" customHeight="1">
      <c r="B761" s="25"/>
      <c r="I761" s="210"/>
      <c r="J761" s="192"/>
    </row>
    <row r="762" spans="2:10" ht="14.25" customHeight="1">
      <c r="B762" s="25"/>
      <c r="I762" s="210"/>
      <c r="J762" s="192"/>
    </row>
    <row r="763" spans="2:10" ht="14.25" customHeight="1">
      <c r="B763" s="25"/>
      <c r="I763" s="210"/>
      <c r="J763" s="192"/>
    </row>
    <row r="764" spans="2:10" ht="14.25" customHeight="1">
      <c r="B764" s="25"/>
      <c r="I764" s="210"/>
      <c r="J764" s="192"/>
    </row>
    <row r="765" spans="2:10" ht="14.25" customHeight="1">
      <c r="B765" s="25"/>
      <c r="I765" s="210"/>
      <c r="J765" s="192"/>
    </row>
    <row r="766" spans="2:10" ht="14.25" customHeight="1">
      <c r="B766" s="25"/>
      <c r="I766" s="210"/>
      <c r="J766" s="192"/>
    </row>
    <row r="767" spans="2:10" ht="14.25" customHeight="1">
      <c r="B767" s="25"/>
      <c r="I767" s="210"/>
      <c r="J767" s="192"/>
    </row>
    <row r="768" spans="2:10" ht="14.25" customHeight="1">
      <c r="B768" s="25"/>
      <c r="I768" s="210"/>
      <c r="J768" s="192"/>
    </row>
    <row r="769" spans="2:10" ht="14.25" customHeight="1">
      <c r="B769" s="25"/>
      <c r="I769" s="210"/>
      <c r="J769" s="192"/>
    </row>
    <row r="770" spans="2:10" ht="14.25" customHeight="1">
      <c r="B770" s="25"/>
      <c r="I770" s="210"/>
      <c r="J770" s="192"/>
    </row>
    <row r="771" spans="2:10" ht="14.25" customHeight="1">
      <c r="B771" s="25"/>
      <c r="I771" s="210"/>
      <c r="J771" s="192"/>
    </row>
    <row r="772" spans="2:10" ht="14.25" customHeight="1">
      <c r="B772" s="25"/>
      <c r="I772" s="210"/>
      <c r="J772" s="192"/>
    </row>
    <row r="773" spans="2:10" ht="14.25" customHeight="1">
      <c r="B773" s="25"/>
      <c r="I773" s="210"/>
      <c r="J773" s="192"/>
    </row>
    <row r="774" spans="2:10" ht="14.25" customHeight="1">
      <c r="B774" s="25"/>
      <c r="I774" s="210"/>
      <c r="J774" s="192"/>
    </row>
    <row r="775" spans="2:10" ht="14.25" customHeight="1">
      <c r="B775" s="25"/>
      <c r="I775" s="210"/>
      <c r="J775" s="192"/>
    </row>
    <row r="776" spans="2:10" ht="14.25" customHeight="1">
      <c r="B776" s="25"/>
      <c r="I776" s="210"/>
      <c r="J776" s="192"/>
    </row>
    <row r="777" spans="2:10" ht="14.25" customHeight="1">
      <c r="B777" s="25"/>
      <c r="I777" s="210"/>
      <c r="J777" s="192"/>
    </row>
    <row r="778" spans="2:10" ht="14.25" customHeight="1">
      <c r="B778" s="25"/>
      <c r="I778" s="210"/>
      <c r="J778" s="192"/>
    </row>
    <row r="779" spans="2:10" ht="14.25" customHeight="1">
      <c r="B779" s="25"/>
      <c r="I779" s="210"/>
      <c r="J779" s="192"/>
    </row>
    <row r="780" spans="2:10" ht="14.25" customHeight="1">
      <c r="B780" s="25"/>
      <c r="I780" s="210"/>
      <c r="J780" s="192"/>
    </row>
    <row r="781" spans="2:10" ht="14.25" customHeight="1">
      <c r="B781" s="25"/>
      <c r="I781" s="210"/>
      <c r="J781" s="192"/>
    </row>
    <row r="782" spans="2:10" ht="14.25" customHeight="1">
      <c r="B782" s="25"/>
      <c r="I782" s="210"/>
      <c r="J782" s="192"/>
    </row>
    <row r="783" spans="2:10" ht="14.25" customHeight="1">
      <c r="B783" s="25"/>
      <c r="I783" s="210"/>
      <c r="J783" s="192"/>
    </row>
    <row r="784" spans="2:10" ht="14.25" customHeight="1">
      <c r="B784" s="25"/>
      <c r="I784" s="210"/>
      <c r="J784" s="192"/>
    </row>
    <row r="785" spans="2:10" ht="14.25" customHeight="1">
      <c r="B785" s="25"/>
      <c r="I785" s="210"/>
      <c r="J785" s="192"/>
    </row>
    <row r="786" spans="2:10" ht="14.25" customHeight="1">
      <c r="B786" s="25"/>
      <c r="I786" s="210"/>
      <c r="J786" s="192"/>
    </row>
    <row r="787" spans="2:10" ht="14.25" customHeight="1">
      <c r="B787" s="25"/>
      <c r="I787" s="210"/>
      <c r="J787" s="192"/>
    </row>
    <row r="788" spans="2:10" ht="14.25" customHeight="1">
      <c r="B788" s="25"/>
      <c r="I788" s="210"/>
      <c r="J788" s="192"/>
    </row>
    <row r="789" spans="2:10" ht="14.25" customHeight="1">
      <c r="B789" s="25"/>
      <c r="I789" s="210"/>
      <c r="J789" s="192"/>
    </row>
    <row r="790" spans="2:10" ht="14.25" customHeight="1">
      <c r="B790" s="25"/>
      <c r="I790" s="210"/>
      <c r="J790" s="192"/>
    </row>
    <row r="791" spans="2:10" ht="14.25" customHeight="1">
      <c r="B791" s="25"/>
      <c r="I791" s="210"/>
      <c r="J791" s="192"/>
    </row>
    <row r="792" spans="2:10" ht="14.25" customHeight="1">
      <c r="B792" s="25"/>
      <c r="I792" s="210"/>
      <c r="J792" s="192"/>
    </row>
    <row r="793" spans="2:10" ht="14.25" customHeight="1">
      <c r="B793" s="25"/>
      <c r="I793" s="210"/>
      <c r="J793" s="192"/>
    </row>
    <row r="794" spans="2:10" ht="14.25" customHeight="1">
      <c r="B794" s="25"/>
      <c r="I794" s="210"/>
      <c r="J794" s="192"/>
    </row>
    <row r="795" spans="2:10" ht="14.25" customHeight="1">
      <c r="B795" s="25"/>
      <c r="I795" s="210"/>
      <c r="J795" s="192"/>
    </row>
    <row r="796" spans="2:10" ht="14.25" customHeight="1">
      <c r="B796" s="25"/>
      <c r="I796" s="210"/>
      <c r="J796" s="192"/>
    </row>
    <row r="797" spans="2:10" ht="14.25" customHeight="1">
      <c r="B797" s="25"/>
      <c r="I797" s="210"/>
      <c r="J797" s="192"/>
    </row>
    <row r="798" spans="2:10" ht="14.25" customHeight="1">
      <c r="B798" s="25"/>
      <c r="I798" s="210"/>
      <c r="J798" s="192"/>
    </row>
    <row r="799" spans="2:10" ht="14.25" customHeight="1">
      <c r="B799" s="25"/>
      <c r="I799" s="210"/>
      <c r="J799" s="192"/>
    </row>
    <row r="800" spans="2:10" ht="14.25" customHeight="1">
      <c r="B800" s="25"/>
      <c r="I800" s="210"/>
      <c r="J800" s="192"/>
    </row>
    <row r="801" spans="2:10" ht="14.25" customHeight="1">
      <c r="B801" s="25"/>
      <c r="I801" s="210"/>
      <c r="J801" s="192"/>
    </row>
    <row r="802" spans="2:10" ht="14.25" customHeight="1">
      <c r="B802" s="25"/>
      <c r="I802" s="210"/>
      <c r="J802" s="192"/>
    </row>
    <row r="803" spans="2:10" ht="14.25" customHeight="1">
      <c r="B803" s="25"/>
      <c r="I803" s="210"/>
      <c r="J803" s="192"/>
    </row>
    <row r="804" spans="2:10" ht="14.25" customHeight="1">
      <c r="B804" s="25"/>
      <c r="I804" s="210"/>
      <c r="J804" s="192"/>
    </row>
    <row r="805" spans="2:10" ht="14.25" customHeight="1">
      <c r="B805" s="25"/>
      <c r="I805" s="210"/>
      <c r="J805" s="192"/>
    </row>
    <row r="806" spans="2:10" ht="14.25" customHeight="1">
      <c r="B806" s="25"/>
      <c r="I806" s="210"/>
      <c r="J806" s="192"/>
    </row>
    <row r="807" spans="2:10" ht="14.25" customHeight="1">
      <c r="B807" s="25"/>
      <c r="I807" s="210"/>
      <c r="J807" s="192"/>
    </row>
    <row r="808" spans="2:10" ht="14.25" customHeight="1">
      <c r="B808" s="25"/>
      <c r="I808" s="210"/>
      <c r="J808" s="192"/>
    </row>
    <row r="809" spans="2:10" ht="14.25" customHeight="1">
      <c r="B809" s="25"/>
      <c r="I809" s="210"/>
      <c r="J809" s="192"/>
    </row>
    <row r="810" spans="2:10" ht="14.25" customHeight="1">
      <c r="B810" s="25"/>
      <c r="I810" s="210"/>
      <c r="J810" s="192"/>
    </row>
    <row r="811" spans="2:10" ht="14.25" customHeight="1">
      <c r="B811" s="25"/>
      <c r="I811" s="210"/>
      <c r="J811" s="192"/>
    </row>
    <row r="812" spans="2:10" ht="14.25" customHeight="1">
      <c r="B812" s="25"/>
      <c r="I812" s="210"/>
      <c r="J812" s="192"/>
    </row>
    <row r="813" spans="2:10" ht="14.25" customHeight="1">
      <c r="B813" s="25"/>
      <c r="I813" s="210"/>
      <c r="J813" s="192"/>
    </row>
    <row r="814" spans="2:10" ht="14.25" customHeight="1">
      <c r="B814" s="25"/>
      <c r="I814" s="210"/>
      <c r="J814" s="192"/>
    </row>
    <row r="815" spans="2:10" ht="14.25" customHeight="1">
      <c r="B815" s="25"/>
      <c r="I815" s="210"/>
      <c r="J815" s="192"/>
    </row>
    <row r="816" spans="2:10" ht="14.25" customHeight="1">
      <c r="B816" s="25"/>
      <c r="I816" s="210"/>
      <c r="J816" s="192"/>
    </row>
    <row r="817" spans="2:10" ht="14.25" customHeight="1">
      <c r="B817" s="25"/>
      <c r="I817" s="210"/>
      <c r="J817" s="192"/>
    </row>
    <row r="818" spans="2:10" ht="14.25" customHeight="1">
      <c r="B818" s="25"/>
      <c r="I818" s="210"/>
      <c r="J818" s="192"/>
    </row>
    <row r="819" spans="2:10" ht="14.25" customHeight="1">
      <c r="B819" s="25"/>
      <c r="I819" s="210"/>
      <c r="J819" s="192"/>
    </row>
    <row r="820" spans="2:10" ht="14.25" customHeight="1">
      <c r="B820" s="25"/>
      <c r="I820" s="210"/>
      <c r="J820" s="192"/>
    </row>
    <row r="821" spans="2:10" ht="14.25" customHeight="1">
      <c r="B821" s="25"/>
      <c r="I821" s="210"/>
      <c r="J821" s="192"/>
    </row>
    <row r="822" spans="2:10" ht="14.25" customHeight="1">
      <c r="B822" s="25"/>
      <c r="I822" s="210"/>
      <c r="J822" s="192"/>
    </row>
    <row r="823" spans="2:10" ht="14.25" customHeight="1">
      <c r="B823" s="25"/>
      <c r="I823" s="210"/>
      <c r="J823" s="192"/>
    </row>
    <row r="824" spans="2:10" ht="14.25" customHeight="1">
      <c r="B824" s="25"/>
      <c r="I824" s="210"/>
      <c r="J824" s="192"/>
    </row>
    <row r="825" spans="2:10" ht="14.25" customHeight="1">
      <c r="B825" s="25"/>
      <c r="I825" s="210"/>
      <c r="J825" s="192"/>
    </row>
    <row r="826" spans="2:10" ht="14.25" customHeight="1">
      <c r="B826" s="25"/>
      <c r="I826" s="210"/>
      <c r="J826" s="192"/>
    </row>
    <row r="827" spans="2:10" ht="14.25" customHeight="1">
      <c r="B827" s="25"/>
      <c r="I827" s="210"/>
      <c r="J827" s="192"/>
    </row>
    <row r="828" spans="2:10" ht="14.25" customHeight="1">
      <c r="B828" s="25"/>
      <c r="I828" s="210"/>
      <c r="J828" s="192"/>
    </row>
    <row r="829" spans="2:10" ht="14.25" customHeight="1">
      <c r="B829" s="25"/>
      <c r="I829" s="210"/>
      <c r="J829" s="192"/>
    </row>
    <row r="830" spans="2:10" ht="14.25" customHeight="1">
      <c r="B830" s="25"/>
      <c r="I830" s="210"/>
      <c r="J830" s="192"/>
    </row>
    <row r="831" spans="2:10" ht="14.25" customHeight="1">
      <c r="B831" s="25"/>
      <c r="I831" s="210"/>
      <c r="J831" s="192"/>
    </row>
    <row r="832" spans="2:10" ht="14.25" customHeight="1">
      <c r="B832" s="25"/>
      <c r="I832" s="210"/>
      <c r="J832" s="192"/>
    </row>
    <row r="833" spans="2:10" ht="14.25" customHeight="1">
      <c r="B833" s="25"/>
      <c r="I833" s="210"/>
      <c r="J833" s="192"/>
    </row>
    <row r="834" spans="2:10" ht="14.25" customHeight="1">
      <c r="B834" s="25"/>
      <c r="I834" s="210"/>
      <c r="J834" s="192"/>
    </row>
    <row r="835" spans="2:10" ht="14.25" customHeight="1">
      <c r="B835" s="25"/>
      <c r="I835" s="210"/>
      <c r="J835" s="192"/>
    </row>
    <row r="836" spans="2:10" ht="14.25" customHeight="1">
      <c r="B836" s="25"/>
      <c r="I836" s="210"/>
      <c r="J836" s="192"/>
    </row>
    <row r="837" spans="2:10" ht="14.25" customHeight="1">
      <c r="B837" s="25"/>
      <c r="I837" s="210"/>
      <c r="J837" s="192"/>
    </row>
    <row r="838" spans="2:10" ht="14.25" customHeight="1">
      <c r="B838" s="25"/>
      <c r="I838" s="210"/>
      <c r="J838" s="192"/>
    </row>
    <row r="839" spans="2:10" ht="14.25" customHeight="1">
      <c r="B839" s="25"/>
      <c r="I839" s="210"/>
      <c r="J839" s="192"/>
    </row>
    <row r="840" spans="2:10" ht="14.25" customHeight="1">
      <c r="B840" s="25"/>
      <c r="I840" s="210"/>
      <c r="J840" s="192"/>
    </row>
    <row r="841" spans="2:10" ht="14.25" customHeight="1">
      <c r="B841" s="25"/>
      <c r="I841" s="210"/>
      <c r="J841" s="192"/>
    </row>
    <row r="842" spans="2:10" ht="14.25" customHeight="1">
      <c r="B842" s="25"/>
      <c r="I842" s="210"/>
      <c r="J842" s="192"/>
    </row>
    <row r="843" spans="2:10" ht="14.25" customHeight="1">
      <c r="B843" s="25"/>
      <c r="I843" s="210"/>
      <c r="J843" s="192"/>
    </row>
    <row r="844" spans="2:10" ht="14.25" customHeight="1">
      <c r="B844" s="25"/>
      <c r="I844" s="210"/>
      <c r="J844" s="192"/>
    </row>
    <row r="845" spans="2:10" ht="14.25" customHeight="1">
      <c r="B845" s="25"/>
      <c r="I845" s="210"/>
      <c r="J845" s="192"/>
    </row>
    <row r="846" spans="2:10" ht="14.25" customHeight="1">
      <c r="B846" s="25"/>
      <c r="I846" s="210"/>
      <c r="J846" s="192"/>
    </row>
    <row r="847" spans="2:10" ht="14.25" customHeight="1">
      <c r="B847" s="25"/>
      <c r="I847" s="210"/>
      <c r="J847" s="192"/>
    </row>
    <row r="848" spans="2:10" ht="14.25" customHeight="1">
      <c r="B848" s="25"/>
      <c r="I848" s="210"/>
      <c r="J848" s="192"/>
    </row>
    <row r="849" spans="2:10" ht="14.25" customHeight="1">
      <c r="B849" s="25"/>
      <c r="I849" s="210"/>
      <c r="J849" s="192"/>
    </row>
    <row r="850" spans="2:10" ht="14.25" customHeight="1">
      <c r="B850" s="25"/>
      <c r="I850" s="210"/>
      <c r="J850" s="192"/>
    </row>
    <row r="851" spans="2:10" ht="14.25" customHeight="1">
      <c r="B851" s="25"/>
      <c r="I851" s="210"/>
      <c r="J851" s="192"/>
    </row>
    <row r="852" spans="2:10" ht="14.25" customHeight="1">
      <c r="B852" s="25"/>
      <c r="I852" s="210"/>
      <c r="J852" s="192"/>
    </row>
    <row r="853" spans="2:10" ht="14.25" customHeight="1">
      <c r="B853" s="25"/>
      <c r="I853" s="210"/>
      <c r="J853" s="192"/>
    </row>
    <row r="854" spans="2:10" ht="14.25" customHeight="1">
      <c r="B854" s="25"/>
      <c r="I854" s="210"/>
      <c r="J854" s="192"/>
    </row>
    <row r="855" spans="2:10" ht="14.25" customHeight="1">
      <c r="B855" s="25"/>
      <c r="I855" s="210"/>
      <c r="J855" s="192"/>
    </row>
    <row r="856" spans="2:10" ht="14.25" customHeight="1">
      <c r="B856" s="25"/>
      <c r="I856" s="210"/>
      <c r="J856" s="192"/>
    </row>
    <row r="857" spans="2:10" ht="14.25" customHeight="1">
      <c r="B857" s="25"/>
      <c r="I857" s="210"/>
      <c r="J857" s="192"/>
    </row>
    <row r="858" spans="2:10" ht="14.25" customHeight="1">
      <c r="B858" s="25"/>
      <c r="I858" s="210"/>
      <c r="J858" s="192"/>
    </row>
    <row r="859" spans="2:10" ht="14.25" customHeight="1">
      <c r="B859" s="25"/>
      <c r="I859" s="210"/>
      <c r="J859" s="192"/>
    </row>
    <row r="860" spans="2:10" ht="14.25" customHeight="1">
      <c r="B860" s="25"/>
      <c r="I860" s="210"/>
      <c r="J860" s="192"/>
    </row>
    <row r="861" spans="2:10" ht="14.25" customHeight="1">
      <c r="B861" s="25"/>
      <c r="I861" s="210"/>
      <c r="J861" s="192"/>
    </row>
    <row r="862" spans="2:10" ht="14.25" customHeight="1">
      <c r="B862" s="25"/>
      <c r="I862" s="210"/>
      <c r="J862" s="192"/>
    </row>
    <row r="863" spans="2:10" ht="14.25" customHeight="1">
      <c r="B863" s="25"/>
      <c r="I863" s="210"/>
      <c r="J863" s="192"/>
    </row>
    <row r="864" spans="2:10" ht="14.25" customHeight="1">
      <c r="B864" s="25"/>
      <c r="I864" s="210"/>
      <c r="J864" s="192"/>
    </row>
    <row r="865" spans="2:10" ht="14.25" customHeight="1">
      <c r="B865" s="25"/>
      <c r="I865" s="210"/>
      <c r="J865" s="192"/>
    </row>
    <row r="866" spans="2:10" ht="14.25" customHeight="1">
      <c r="B866" s="25"/>
      <c r="I866" s="210"/>
      <c r="J866" s="192"/>
    </row>
    <row r="867" spans="2:10" ht="14.25" customHeight="1">
      <c r="B867" s="25"/>
      <c r="I867" s="210"/>
      <c r="J867" s="192"/>
    </row>
    <row r="868" spans="2:10" ht="14.25" customHeight="1">
      <c r="B868" s="25"/>
      <c r="I868" s="210"/>
      <c r="J868" s="192"/>
    </row>
    <row r="869" spans="2:10" ht="14.25" customHeight="1">
      <c r="B869" s="25"/>
      <c r="I869" s="210"/>
      <c r="J869" s="192"/>
    </row>
    <row r="870" spans="2:10" ht="14.25" customHeight="1">
      <c r="B870" s="25"/>
      <c r="I870" s="210"/>
      <c r="J870" s="192"/>
    </row>
    <row r="871" spans="2:10" ht="14.25" customHeight="1">
      <c r="B871" s="25"/>
      <c r="I871" s="210"/>
      <c r="J871" s="192"/>
    </row>
    <row r="872" spans="2:10" ht="14.25" customHeight="1">
      <c r="B872" s="25"/>
      <c r="I872" s="210"/>
      <c r="J872" s="192"/>
    </row>
    <row r="873" spans="2:10" ht="14.25" customHeight="1">
      <c r="B873" s="25"/>
      <c r="I873" s="210"/>
      <c r="J873" s="192"/>
    </row>
    <row r="874" spans="2:10" ht="14.25" customHeight="1">
      <c r="B874" s="25"/>
      <c r="I874" s="210"/>
      <c r="J874" s="192"/>
    </row>
    <row r="875" spans="2:10" ht="14.25" customHeight="1">
      <c r="B875" s="25"/>
      <c r="I875" s="210"/>
      <c r="J875" s="192"/>
    </row>
    <row r="876" spans="2:10" ht="14.25" customHeight="1">
      <c r="B876" s="25"/>
      <c r="I876" s="210"/>
      <c r="J876" s="192"/>
    </row>
    <row r="877" spans="2:10" ht="14.25" customHeight="1">
      <c r="B877" s="25"/>
      <c r="I877" s="210"/>
      <c r="J877" s="192"/>
    </row>
    <row r="878" spans="2:10" ht="14.25" customHeight="1">
      <c r="B878" s="25"/>
      <c r="I878" s="210"/>
      <c r="J878" s="192"/>
    </row>
    <row r="879" spans="2:10" ht="14.25" customHeight="1">
      <c r="B879" s="25"/>
      <c r="I879" s="210"/>
      <c r="J879" s="192"/>
    </row>
    <row r="880" spans="2:10" ht="14.25" customHeight="1">
      <c r="B880" s="25"/>
      <c r="I880" s="210"/>
      <c r="J880" s="192"/>
    </row>
    <row r="881" spans="2:10" ht="14.25" customHeight="1">
      <c r="B881" s="25"/>
      <c r="I881" s="210"/>
      <c r="J881" s="192"/>
    </row>
    <row r="882" spans="2:10" ht="14.25" customHeight="1">
      <c r="B882" s="25"/>
      <c r="I882" s="210"/>
      <c r="J882" s="192"/>
    </row>
    <row r="883" spans="2:10" ht="14.25" customHeight="1">
      <c r="B883" s="25"/>
      <c r="I883" s="210"/>
      <c r="J883" s="192"/>
    </row>
    <row r="884" spans="2:10" ht="14.25" customHeight="1">
      <c r="B884" s="25"/>
      <c r="I884" s="210"/>
      <c r="J884" s="192"/>
    </row>
    <row r="885" spans="2:10" ht="14.25" customHeight="1">
      <c r="B885" s="25"/>
      <c r="I885" s="210"/>
      <c r="J885" s="192"/>
    </row>
    <row r="886" spans="2:10" ht="14.25" customHeight="1">
      <c r="B886" s="25"/>
      <c r="I886" s="210"/>
      <c r="J886" s="192"/>
    </row>
    <row r="887" spans="2:10" ht="14.25" customHeight="1">
      <c r="B887" s="25"/>
      <c r="I887" s="210"/>
      <c r="J887" s="192"/>
    </row>
    <row r="888" spans="2:10" ht="14.25" customHeight="1">
      <c r="B888" s="25"/>
      <c r="I888" s="210"/>
      <c r="J888" s="192"/>
    </row>
    <row r="889" spans="2:10" ht="14.25" customHeight="1">
      <c r="B889" s="25"/>
      <c r="I889" s="210"/>
      <c r="J889" s="192"/>
    </row>
    <row r="890" spans="2:10" ht="14.25" customHeight="1">
      <c r="B890" s="25"/>
      <c r="I890" s="210"/>
      <c r="J890" s="192"/>
    </row>
    <row r="891" spans="2:10" ht="14.25" customHeight="1">
      <c r="B891" s="25"/>
      <c r="I891" s="210"/>
      <c r="J891" s="192"/>
    </row>
    <row r="892" spans="2:10" ht="14.25" customHeight="1">
      <c r="B892" s="25"/>
      <c r="I892" s="210"/>
      <c r="J892" s="192"/>
    </row>
    <row r="893" spans="2:10" ht="14.25" customHeight="1">
      <c r="B893" s="25"/>
      <c r="I893" s="210"/>
      <c r="J893" s="192"/>
    </row>
    <row r="894" spans="2:10" ht="14.25" customHeight="1">
      <c r="B894" s="25"/>
      <c r="I894" s="210"/>
      <c r="J894" s="192"/>
    </row>
    <row r="895" spans="2:10" ht="14.25" customHeight="1">
      <c r="B895" s="25"/>
      <c r="I895" s="210"/>
      <c r="J895" s="192"/>
    </row>
    <row r="896" spans="2:10" ht="14.25" customHeight="1">
      <c r="B896" s="25"/>
      <c r="I896" s="210"/>
      <c r="J896" s="192"/>
    </row>
    <row r="897" spans="2:10" ht="14.25" customHeight="1">
      <c r="B897" s="25"/>
      <c r="I897" s="210"/>
      <c r="J897" s="192"/>
    </row>
    <row r="898" spans="2:10" ht="14.25" customHeight="1">
      <c r="B898" s="25"/>
      <c r="I898" s="210"/>
      <c r="J898" s="192"/>
    </row>
    <row r="899" spans="2:10" ht="14.25" customHeight="1">
      <c r="B899" s="25"/>
      <c r="I899" s="210"/>
      <c r="J899" s="192"/>
    </row>
    <row r="900" spans="2:10" ht="14.25" customHeight="1">
      <c r="B900" s="25"/>
      <c r="I900" s="210"/>
      <c r="J900" s="192"/>
    </row>
    <row r="901" spans="2:10" ht="14.25" customHeight="1">
      <c r="B901" s="25"/>
      <c r="I901" s="210"/>
      <c r="J901" s="192"/>
    </row>
    <row r="902" spans="2:10" ht="14.25" customHeight="1">
      <c r="B902" s="25"/>
      <c r="I902" s="210"/>
      <c r="J902" s="192"/>
    </row>
    <row r="903" spans="2:10" ht="14.25" customHeight="1">
      <c r="B903" s="25"/>
      <c r="I903" s="210"/>
      <c r="J903" s="192"/>
    </row>
    <row r="904" spans="2:10" ht="14.25" customHeight="1">
      <c r="B904" s="25"/>
      <c r="I904" s="210"/>
      <c r="J904" s="192"/>
    </row>
    <row r="905" spans="2:10" ht="14.25" customHeight="1">
      <c r="B905" s="25"/>
      <c r="I905" s="210"/>
      <c r="J905" s="192"/>
    </row>
    <row r="906" spans="2:10" ht="14.25" customHeight="1">
      <c r="B906" s="25"/>
      <c r="I906" s="210"/>
      <c r="J906" s="192"/>
    </row>
    <row r="907" spans="2:10" ht="14.25" customHeight="1">
      <c r="B907" s="25"/>
      <c r="I907" s="210"/>
      <c r="J907" s="192"/>
    </row>
    <row r="908" spans="2:10" ht="14.25" customHeight="1">
      <c r="B908" s="25"/>
      <c r="I908" s="210"/>
      <c r="J908" s="192"/>
    </row>
    <row r="909" spans="2:10" ht="14.25" customHeight="1">
      <c r="B909" s="25"/>
      <c r="I909" s="210"/>
      <c r="J909" s="192"/>
    </row>
    <row r="910" spans="2:10" ht="14.25" customHeight="1">
      <c r="B910" s="25"/>
      <c r="I910" s="210"/>
      <c r="J910" s="192"/>
    </row>
    <row r="911" spans="2:10" ht="14.25" customHeight="1">
      <c r="B911" s="25"/>
      <c r="I911" s="210"/>
      <c r="J911" s="192"/>
    </row>
    <row r="912" spans="2:10" ht="14.25" customHeight="1">
      <c r="B912" s="25"/>
      <c r="I912" s="210"/>
      <c r="J912" s="192"/>
    </row>
    <row r="913" spans="2:10" ht="14.25" customHeight="1">
      <c r="B913" s="25"/>
      <c r="I913" s="210"/>
      <c r="J913" s="192"/>
    </row>
    <row r="914" spans="2:10" ht="14.25" customHeight="1">
      <c r="B914" s="25"/>
      <c r="I914" s="210"/>
      <c r="J914" s="192"/>
    </row>
    <row r="915" spans="2:10" ht="14.25" customHeight="1">
      <c r="B915" s="25"/>
      <c r="I915" s="210"/>
      <c r="J915" s="192"/>
    </row>
    <row r="916" spans="2:10" ht="14.25" customHeight="1">
      <c r="B916" s="25"/>
      <c r="I916" s="210"/>
      <c r="J916" s="192"/>
    </row>
    <row r="917" spans="2:10" ht="14.25" customHeight="1">
      <c r="B917" s="25"/>
      <c r="I917" s="210"/>
      <c r="J917" s="192"/>
    </row>
    <row r="918" spans="2:10" ht="14.25" customHeight="1">
      <c r="B918" s="25"/>
      <c r="I918" s="210"/>
      <c r="J918" s="192"/>
    </row>
    <row r="919" spans="2:10" ht="14.25" customHeight="1">
      <c r="B919" s="25"/>
      <c r="I919" s="210"/>
      <c r="J919" s="192"/>
    </row>
    <row r="920" spans="2:10" ht="14.25" customHeight="1">
      <c r="B920" s="25"/>
      <c r="I920" s="210"/>
      <c r="J920" s="192"/>
    </row>
    <row r="921" spans="2:10" ht="14.25" customHeight="1">
      <c r="B921" s="25"/>
      <c r="I921" s="210"/>
      <c r="J921" s="192"/>
    </row>
    <row r="922" spans="2:10" ht="14.25" customHeight="1">
      <c r="B922" s="25"/>
      <c r="I922" s="210"/>
      <c r="J922" s="192"/>
    </row>
    <row r="923" spans="2:10" ht="14.25" customHeight="1">
      <c r="B923" s="25"/>
      <c r="I923" s="210"/>
      <c r="J923" s="192"/>
    </row>
    <row r="924" spans="2:10" ht="14.25" customHeight="1">
      <c r="B924" s="25"/>
      <c r="I924" s="210"/>
      <c r="J924" s="192"/>
    </row>
    <row r="925" spans="2:10" ht="14.25" customHeight="1">
      <c r="B925" s="25"/>
      <c r="I925" s="210"/>
      <c r="J925" s="192"/>
    </row>
    <row r="926" spans="2:10" ht="14.25" customHeight="1">
      <c r="B926" s="25"/>
      <c r="I926" s="210"/>
      <c r="J926" s="192"/>
    </row>
    <row r="927" spans="2:10" ht="14.25" customHeight="1">
      <c r="B927" s="25"/>
      <c r="I927" s="210"/>
      <c r="J927" s="192"/>
    </row>
    <row r="928" spans="2:10" ht="14.25" customHeight="1">
      <c r="B928" s="25"/>
      <c r="I928" s="210"/>
      <c r="J928" s="192"/>
    </row>
    <row r="929" spans="2:10" ht="14.25" customHeight="1">
      <c r="B929" s="25"/>
      <c r="I929" s="210"/>
      <c r="J929" s="192"/>
    </row>
    <row r="930" spans="2:10" ht="14.25" customHeight="1">
      <c r="B930" s="25"/>
      <c r="I930" s="210"/>
      <c r="J930" s="192"/>
    </row>
    <row r="931" spans="2:10" ht="14.25" customHeight="1">
      <c r="B931" s="25"/>
      <c r="I931" s="210"/>
      <c r="J931" s="192"/>
    </row>
    <row r="932" spans="2:10" ht="14.25" customHeight="1">
      <c r="B932" s="25"/>
      <c r="I932" s="210"/>
      <c r="J932" s="192"/>
    </row>
    <row r="933" spans="2:10" ht="14.25" customHeight="1">
      <c r="B933" s="25"/>
      <c r="I933" s="210"/>
      <c r="J933" s="192"/>
    </row>
    <row r="934" spans="2:10" ht="14.25" customHeight="1">
      <c r="B934" s="25"/>
      <c r="I934" s="210"/>
      <c r="J934" s="192"/>
    </row>
    <row r="935" spans="2:10" ht="14.25" customHeight="1">
      <c r="B935" s="25"/>
      <c r="I935" s="210"/>
      <c r="J935" s="192"/>
    </row>
    <row r="936" spans="2:10" ht="14.25" customHeight="1">
      <c r="B936" s="25"/>
      <c r="I936" s="210"/>
      <c r="J936" s="192"/>
    </row>
    <row r="937" spans="2:10" ht="14.25" customHeight="1">
      <c r="B937" s="25"/>
      <c r="I937" s="210"/>
      <c r="J937" s="192"/>
    </row>
    <row r="938" spans="2:10" ht="14.25" customHeight="1">
      <c r="B938" s="25"/>
      <c r="I938" s="210"/>
      <c r="J938" s="192"/>
    </row>
    <row r="939" spans="2:10" ht="14.25" customHeight="1">
      <c r="B939" s="25"/>
      <c r="I939" s="210"/>
      <c r="J939" s="192"/>
    </row>
    <row r="940" spans="2:10" ht="14.25" customHeight="1">
      <c r="B940" s="25"/>
      <c r="I940" s="210"/>
      <c r="J940" s="192"/>
    </row>
    <row r="941" spans="2:10" ht="14.25" customHeight="1">
      <c r="B941" s="25"/>
      <c r="I941" s="210"/>
      <c r="J941" s="192"/>
    </row>
    <row r="942" spans="2:10" ht="14.25" customHeight="1">
      <c r="B942" s="25"/>
      <c r="I942" s="210"/>
      <c r="J942" s="192"/>
    </row>
    <row r="943" spans="2:10" ht="14.25" customHeight="1">
      <c r="B943" s="25"/>
      <c r="I943" s="210"/>
      <c r="J943" s="192"/>
    </row>
    <row r="944" spans="2:10" ht="14.25" customHeight="1">
      <c r="B944" s="25"/>
      <c r="I944" s="210"/>
      <c r="J944" s="192"/>
    </row>
    <row r="945" spans="2:10" ht="14.25" customHeight="1">
      <c r="B945" s="25"/>
      <c r="I945" s="210"/>
      <c r="J945" s="192"/>
    </row>
    <row r="946" spans="2:10" ht="14.25" customHeight="1">
      <c r="B946" s="25"/>
      <c r="I946" s="210"/>
      <c r="J946" s="192"/>
    </row>
    <row r="947" spans="2:10" ht="14.25" customHeight="1">
      <c r="B947" s="25"/>
      <c r="I947" s="210"/>
      <c r="J947" s="192"/>
    </row>
    <row r="948" spans="2:10" ht="14.25" customHeight="1">
      <c r="B948" s="25"/>
      <c r="I948" s="210"/>
      <c r="J948" s="192"/>
    </row>
    <row r="949" spans="2:10" ht="14.25" customHeight="1">
      <c r="B949" s="25"/>
      <c r="I949" s="210"/>
      <c r="J949" s="192"/>
    </row>
    <row r="950" spans="2:10" ht="14.25" customHeight="1">
      <c r="B950" s="25"/>
      <c r="I950" s="210"/>
      <c r="J950" s="192"/>
    </row>
    <row r="951" spans="2:10" ht="14.25" customHeight="1">
      <c r="B951" s="25"/>
      <c r="I951" s="210"/>
      <c r="J951" s="192"/>
    </row>
    <row r="952" spans="2:10" ht="14.25" customHeight="1">
      <c r="B952" s="25"/>
      <c r="I952" s="210"/>
      <c r="J952" s="192"/>
    </row>
    <row r="953" spans="2:10" ht="14.25" customHeight="1">
      <c r="B953" s="25"/>
      <c r="I953" s="210"/>
      <c r="J953" s="192"/>
    </row>
    <row r="954" spans="2:10" ht="14.25" customHeight="1">
      <c r="B954" s="25"/>
      <c r="I954" s="210"/>
      <c r="J954" s="192"/>
    </row>
    <row r="955" spans="2:10" ht="14.25" customHeight="1">
      <c r="B955" s="25"/>
      <c r="I955" s="210"/>
      <c r="J955" s="192"/>
    </row>
    <row r="956" spans="2:10" ht="14.25" customHeight="1">
      <c r="B956" s="25"/>
      <c r="I956" s="210"/>
      <c r="J956" s="192"/>
    </row>
    <row r="957" spans="2:10" ht="14.25" customHeight="1">
      <c r="B957" s="25"/>
      <c r="I957" s="210"/>
      <c r="J957" s="192"/>
    </row>
    <row r="958" spans="2:10" ht="14.25" customHeight="1">
      <c r="B958" s="25"/>
      <c r="I958" s="210"/>
      <c r="J958" s="192"/>
    </row>
    <row r="959" spans="2:10" ht="14.25" customHeight="1">
      <c r="B959" s="25"/>
      <c r="I959" s="210"/>
      <c r="J959" s="192"/>
    </row>
    <row r="960" spans="2:10" ht="14.25" customHeight="1">
      <c r="B960" s="25"/>
      <c r="I960" s="210"/>
      <c r="J960" s="192"/>
    </row>
    <row r="961" spans="2:10" ht="14.25" customHeight="1">
      <c r="B961" s="25"/>
      <c r="I961" s="210"/>
      <c r="J961" s="192"/>
    </row>
    <row r="962" spans="2:10" ht="14.25" customHeight="1">
      <c r="B962" s="25"/>
      <c r="I962" s="210"/>
      <c r="J962" s="192"/>
    </row>
    <row r="963" spans="2:10" ht="14.25" customHeight="1">
      <c r="B963" s="25"/>
      <c r="I963" s="210"/>
      <c r="J963" s="192"/>
    </row>
    <row r="964" spans="2:10" ht="14.25" customHeight="1">
      <c r="B964" s="25"/>
      <c r="I964" s="210"/>
      <c r="J964" s="192"/>
    </row>
    <row r="965" spans="2:10" ht="14.25" customHeight="1">
      <c r="B965" s="25"/>
      <c r="I965" s="210"/>
      <c r="J965" s="192"/>
    </row>
    <row r="966" spans="2:10" ht="14.25" customHeight="1">
      <c r="B966" s="25"/>
      <c r="I966" s="210"/>
      <c r="J966" s="192"/>
    </row>
    <row r="967" spans="2:10" ht="14.25" customHeight="1">
      <c r="B967" s="25"/>
      <c r="I967" s="210"/>
      <c r="J967" s="192"/>
    </row>
    <row r="968" spans="2:10" ht="14.25" customHeight="1">
      <c r="B968" s="25"/>
      <c r="I968" s="210"/>
      <c r="J968" s="192"/>
    </row>
    <row r="969" spans="2:10" ht="14.25" customHeight="1">
      <c r="B969" s="25"/>
      <c r="I969" s="210"/>
      <c r="J969" s="192"/>
    </row>
    <row r="970" spans="2:10" ht="14.25" customHeight="1">
      <c r="B970" s="25"/>
      <c r="I970" s="210"/>
      <c r="J970" s="192"/>
    </row>
    <row r="971" spans="2:10" ht="14.25" customHeight="1">
      <c r="B971" s="25"/>
      <c r="I971" s="210"/>
      <c r="J971" s="192"/>
    </row>
    <row r="972" spans="2:10" ht="14.25" customHeight="1">
      <c r="B972" s="25"/>
      <c r="I972" s="210"/>
      <c r="J972" s="192"/>
    </row>
    <row r="973" spans="2:10" ht="14.25" customHeight="1">
      <c r="B973" s="25"/>
      <c r="I973" s="210"/>
      <c r="J973" s="192"/>
    </row>
    <row r="974" spans="2:10" ht="14.25" customHeight="1">
      <c r="B974" s="25"/>
      <c r="I974" s="210"/>
      <c r="J974" s="192"/>
    </row>
    <row r="975" spans="2:10" ht="14.25" customHeight="1">
      <c r="B975" s="25"/>
      <c r="I975" s="210"/>
      <c r="J975" s="192"/>
    </row>
    <row r="976" spans="2:10" ht="14.25" customHeight="1">
      <c r="B976" s="25"/>
      <c r="I976" s="210"/>
      <c r="J976" s="192"/>
    </row>
    <row r="977" spans="2:10" ht="14.25" customHeight="1">
      <c r="B977" s="25"/>
      <c r="I977" s="210"/>
      <c r="J977" s="192"/>
    </row>
    <row r="978" spans="2:10" ht="14.25" customHeight="1">
      <c r="B978" s="25"/>
      <c r="I978" s="210"/>
      <c r="J978" s="192"/>
    </row>
    <row r="979" spans="2:10" ht="14.25" customHeight="1">
      <c r="B979" s="25"/>
      <c r="I979" s="210"/>
      <c r="J979" s="192"/>
    </row>
    <row r="980" spans="2:10" ht="14.25" customHeight="1">
      <c r="B980" s="25"/>
      <c r="I980" s="210"/>
      <c r="J980" s="192"/>
    </row>
    <row r="981" spans="2:10" ht="14.25" customHeight="1">
      <c r="B981" s="25"/>
      <c r="I981" s="210"/>
      <c r="J981" s="192"/>
    </row>
    <row r="982" spans="2:10" ht="14.25" customHeight="1">
      <c r="B982" s="25"/>
      <c r="I982" s="210"/>
      <c r="J982" s="192"/>
    </row>
    <row r="983" spans="2:10" ht="14.25" customHeight="1">
      <c r="B983" s="25"/>
      <c r="I983" s="210"/>
      <c r="J983" s="192"/>
    </row>
    <row r="984" spans="2:10" ht="14.25" customHeight="1">
      <c r="B984" s="25"/>
      <c r="I984" s="210"/>
      <c r="J984" s="192"/>
    </row>
    <row r="985" spans="2:10" ht="14.25" customHeight="1">
      <c r="B985" s="25"/>
      <c r="I985" s="210"/>
      <c r="J985" s="192"/>
    </row>
    <row r="986" spans="2:10" ht="14.25" customHeight="1">
      <c r="B986" s="25"/>
      <c r="I986" s="210"/>
      <c r="J986" s="192"/>
    </row>
    <row r="987" spans="2:10" ht="14.25" customHeight="1">
      <c r="B987" s="25"/>
      <c r="I987" s="210"/>
      <c r="J987" s="192"/>
    </row>
    <row r="988" spans="2:10" ht="14.25" customHeight="1">
      <c r="B988" s="25"/>
      <c r="I988" s="210"/>
      <c r="J988" s="192"/>
    </row>
    <row r="989" spans="2:10" ht="14.25" customHeight="1">
      <c r="B989" s="25"/>
      <c r="I989" s="210"/>
      <c r="J989" s="192"/>
    </row>
    <row r="990" spans="2:10" ht="14.25" customHeight="1">
      <c r="B990" s="25"/>
      <c r="I990" s="210"/>
      <c r="J990" s="192"/>
    </row>
    <row r="991" spans="2:10" ht="14.25" customHeight="1">
      <c r="B991" s="25"/>
      <c r="I991" s="210"/>
      <c r="J991" s="192"/>
    </row>
    <row r="992" spans="2:10" ht="14.25" customHeight="1">
      <c r="B992" s="25"/>
      <c r="I992" s="210"/>
      <c r="J992" s="192"/>
    </row>
    <row r="993" spans="2:10" ht="14.25" customHeight="1">
      <c r="B993" s="25"/>
      <c r="I993" s="210"/>
      <c r="J993" s="192"/>
    </row>
    <row r="994" spans="2:10" ht="14.25" customHeight="1">
      <c r="B994" s="25"/>
      <c r="I994" s="210"/>
      <c r="J994" s="192"/>
    </row>
    <row r="995" spans="2:10" ht="14.25" customHeight="1">
      <c r="B995" s="25"/>
      <c r="I995" s="210"/>
      <c r="J995" s="192"/>
    </row>
    <row r="996" spans="2:10" ht="14.25" customHeight="1">
      <c r="B996" s="25"/>
      <c r="I996" s="210"/>
      <c r="J996" s="192"/>
    </row>
    <row r="997" spans="2:10" ht="14.25" customHeight="1">
      <c r="B997" s="25"/>
      <c r="I997" s="210"/>
      <c r="J997" s="192"/>
    </row>
    <row r="998" spans="2:10" ht="14.25" customHeight="1">
      <c r="B998" s="25"/>
      <c r="I998" s="210"/>
      <c r="J998" s="192"/>
    </row>
    <row r="999" spans="2:10" ht="14.25" customHeight="1">
      <c r="B999" s="25"/>
      <c r="I999" s="210"/>
      <c r="J999" s="192"/>
    </row>
    <row r="1000" spans="2:10" ht="14.25" customHeight="1">
      <c r="B1000" s="25"/>
      <c r="I1000" s="210"/>
      <c r="J1000" s="192"/>
    </row>
  </sheetData>
  <mergeCells count="5">
    <mergeCell ref="C1:D1"/>
    <mergeCell ref="C2:I2"/>
    <mergeCell ref="L2:O2"/>
    <mergeCell ref="Q2:S2"/>
    <mergeCell ref="U2:X2"/>
  </mergeCells>
  <pageMargins left="0.7" right="0.7" top="0.75" bottom="0.75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7" sqref="D7"/>
    </sheetView>
  </sheetViews>
  <sheetFormatPr defaultColWidth="14.44140625" defaultRowHeight="15" customHeight="1"/>
  <cols>
    <col min="1" max="1" width="0.109375" hidden="1" customWidth="1"/>
    <col min="2" max="2" width="17" customWidth="1"/>
    <col min="3" max="3" width="14.44140625" customWidth="1"/>
    <col min="4" max="4" width="17.33203125" customWidth="1"/>
    <col min="5" max="5" width="10.44140625" customWidth="1"/>
    <col min="6" max="6" width="10.5546875" customWidth="1"/>
    <col min="7" max="7" width="12.44140625" customWidth="1"/>
    <col min="8" max="8" width="10.109375" customWidth="1"/>
    <col min="9" max="12" width="8" customWidth="1"/>
    <col min="13" max="13" width="9.6640625" customWidth="1"/>
    <col min="14" max="14" width="12.88671875" customWidth="1"/>
    <col min="15" max="15" width="10.5546875" customWidth="1"/>
    <col min="16" max="16" width="8" customWidth="1"/>
    <col min="17" max="17" width="11" customWidth="1"/>
    <col min="18" max="19" width="11" style="14" customWidth="1"/>
    <col min="20" max="20" width="17.88671875" customWidth="1"/>
    <col min="21" max="21" width="16.109375" customWidth="1"/>
    <col min="22" max="22" width="28" customWidth="1"/>
    <col min="23" max="28" width="8" customWidth="1"/>
  </cols>
  <sheetData>
    <row r="1" spans="1:28" ht="24" customHeight="1">
      <c r="B1" s="225" t="str">
        <f>'Bread n Buns Baking n Pkg'!B6:D6</f>
        <v>Date Today</v>
      </c>
      <c r="C1" s="226"/>
      <c r="D1" s="227">
        <f>+'Bread n Buns Baking n Pkg'!E6</f>
        <v>44082</v>
      </c>
      <c r="F1" s="228"/>
      <c r="G1" s="229"/>
      <c r="H1" s="25"/>
      <c r="T1" s="25"/>
    </row>
    <row r="2" spans="1:28" ht="30.75" customHeight="1">
      <c r="B2" s="230" t="s">
        <v>251</v>
      </c>
      <c r="C2" s="230" t="s">
        <v>252</v>
      </c>
      <c r="D2" s="230" t="s">
        <v>253</v>
      </c>
      <c r="E2" s="230" t="s">
        <v>299</v>
      </c>
      <c r="F2" s="230" t="s">
        <v>300</v>
      </c>
      <c r="G2" s="230" t="s">
        <v>301</v>
      </c>
      <c r="H2" s="230" t="s">
        <v>302</v>
      </c>
      <c r="I2" s="230" t="s">
        <v>303</v>
      </c>
      <c r="J2" s="230" t="s">
        <v>304</v>
      </c>
      <c r="K2" s="230" t="s">
        <v>305</v>
      </c>
      <c r="L2" s="230" t="s">
        <v>306</v>
      </c>
      <c r="M2" s="230" t="s">
        <v>307</v>
      </c>
      <c r="N2" s="230" t="s">
        <v>308</v>
      </c>
      <c r="O2" s="230" t="s">
        <v>309</v>
      </c>
      <c r="P2" s="230" t="s">
        <v>310</v>
      </c>
      <c r="Q2" s="230" t="s">
        <v>311</v>
      </c>
      <c r="R2" s="230" t="s">
        <v>76</v>
      </c>
      <c r="S2" s="230" t="s">
        <v>12</v>
      </c>
      <c r="T2" s="230" t="s">
        <v>312</v>
      </c>
      <c r="U2" s="230" t="s">
        <v>255</v>
      </c>
    </row>
    <row r="3" spans="1:28" ht="16.5" hidden="1" customHeight="1">
      <c r="D3" s="307"/>
      <c r="E3" s="307">
        <v>450</v>
      </c>
      <c r="F3" s="307">
        <v>800</v>
      </c>
      <c r="G3" s="307">
        <v>450</v>
      </c>
      <c r="H3" s="307">
        <v>350</v>
      </c>
      <c r="I3" s="307">
        <v>450</v>
      </c>
      <c r="J3" s="307">
        <v>450</v>
      </c>
      <c r="K3" s="307">
        <v>450</v>
      </c>
      <c r="L3" s="307">
        <v>400</v>
      </c>
      <c r="M3" s="307">
        <v>400</v>
      </c>
      <c r="N3" s="307">
        <v>400</v>
      </c>
      <c r="O3" s="307">
        <v>800</v>
      </c>
      <c r="P3" s="307">
        <v>250</v>
      </c>
      <c r="Q3" s="307">
        <v>400</v>
      </c>
      <c r="R3" s="307">
        <v>400</v>
      </c>
      <c r="S3" s="307">
        <v>215</v>
      </c>
    </row>
    <row r="4" spans="1:28" ht="16.5" customHeight="1">
      <c r="B4" s="231" t="s">
        <v>256</v>
      </c>
      <c r="C4" s="232">
        <v>2400</v>
      </c>
      <c r="D4" s="233"/>
      <c r="E4" s="234"/>
      <c r="F4" s="234"/>
      <c r="G4" s="234"/>
      <c r="H4" s="234"/>
      <c r="I4" s="234"/>
      <c r="J4" s="234"/>
      <c r="K4" s="235"/>
      <c r="L4" s="235"/>
      <c r="M4" s="235"/>
      <c r="N4" s="235"/>
      <c r="O4" s="235"/>
      <c r="P4" s="235"/>
      <c r="Q4" s="236"/>
      <c r="R4" s="236"/>
      <c r="S4" s="236"/>
      <c r="T4" s="237">
        <f>SUMPRODUCT(E4:S4,$E$3:$S$3)/400</f>
        <v>0</v>
      </c>
      <c r="U4" s="238">
        <f t="shared" ref="U4:U15" si="0">T4/C4</f>
        <v>0</v>
      </c>
    </row>
    <row r="5" spans="1:28" ht="19.5" customHeight="1">
      <c r="B5" s="231" t="s">
        <v>257</v>
      </c>
      <c r="C5" s="232">
        <v>2400</v>
      </c>
      <c r="D5" s="233" t="s">
        <v>107</v>
      </c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6"/>
      <c r="R5" s="236"/>
      <c r="S5" s="236"/>
      <c r="T5" s="237">
        <f t="shared" ref="T5:T15" si="1">SUMPRODUCT(E5:S5,$E$3:$S$3)/400</f>
        <v>0</v>
      </c>
      <c r="U5" s="238">
        <f t="shared" si="0"/>
        <v>0</v>
      </c>
    </row>
    <row r="6" spans="1:28" ht="19.5" customHeight="1">
      <c r="B6" s="239" t="s">
        <v>258</v>
      </c>
      <c r="C6" s="232">
        <v>2400</v>
      </c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7">
        <f t="shared" si="1"/>
        <v>0</v>
      </c>
      <c r="U6" s="238">
        <f t="shared" si="0"/>
        <v>0</v>
      </c>
    </row>
    <row r="7" spans="1:28" ht="19.5" customHeight="1">
      <c r="B7" s="231" t="s">
        <v>259</v>
      </c>
      <c r="C7" s="232">
        <v>2400</v>
      </c>
      <c r="D7" s="234"/>
      <c r="E7" s="234"/>
      <c r="F7" s="234"/>
      <c r="G7" s="234"/>
      <c r="H7" s="234"/>
      <c r="I7" s="234"/>
      <c r="J7" s="234"/>
      <c r="K7" s="235"/>
      <c r="L7" s="234"/>
      <c r="M7" s="234"/>
      <c r="N7" s="234"/>
      <c r="O7" s="234"/>
      <c r="P7" s="234"/>
      <c r="Q7" s="234"/>
      <c r="R7" s="234"/>
      <c r="S7" s="234"/>
      <c r="T7" s="237">
        <f t="shared" si="1"/>
        <v>0</v>
      </c>
      <c r="U7" s="238">
        <f t="shared" si="0"/>
        <v>0</v>
      </c>
    </row>
    <row r="8" spans="1:28" ht="19.5" customHeight="1">
      <c r="B8" s="231" t="s">
        <v>260</v>
      </c>
      <c r="C8" s="232">
        <v>2400</v>
      </c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7">
        <f t="shared" si="1"/>
        <v>0</v>
      </c>
      <c r="U8" s="238">
        <f t="shared" si="0"/>
        <v>0</v>
      </c>
    </row>
    <row r="9" spans="1:28" ht="19.5" customHeight="1">
      <c r="B9" s="231" t="s">
        <v>261</v>
      </c>
      <c r="C9" s="232">
        <v>2400</v>
      </c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7">
        <f t="shared" si="1"/>
        <v>0</v>
      </c>
      <c r="U9" s="238">
        <f t="shared" si="0"/>
        <v>0</v>
      </c>
    </row>
    <row r="10" spans="1:28" ht="19.5" customHeight="1">
      <c r="B10" s="231" t="s">
        <v>262</v>
      </c>
      <c r="C10" s="232">
        <v>2400</v>
      </c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7">
        <f t="shared" si="1"/>
        <v>0</v>
      </c>
      <c r="U10" s="238">
        <f t="shared" si="0"/>
        <v>0</v>
      </c>
      <c r="V10" s="25"/>
    </row>
    <row r="11" spans="1:28" ht="19.5" customHeight="1">
      <c r="B11" s="231" t="s">
        <v>263</v>
      </c>
      <c r="C11" s="232">
        <v>2400</v>
      </c>
      <c r="D11" s="235"/>
      <c r="E11" s="234"/>
      <c r="F11" s="234"/>
      <c r="G11" s="235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7">
        <f t="shared" si="1"/>
        <v>0</v>
      </c>
      <c r="U11" s="238">
        <f t="shared" si="0"/>
        <v>0</v>
      </c>
    </row>
    <row r="12" spans="1:28" ht="19.5" customHeight="1">
      <c r="B12" s="231" t="s">
        <v>264</v>
      </c>
      <c r="C12" s="232">
        <v>2400</v>
      </c>
      <c r="D12" s="234"/>
      <c r="E12" s="234"/>
      <c r="F12" s="234"/>
      <c r="G12" s="235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7">
        <f t="shared" si="1"/>
        <v>0</v>
      </c>
      <c r="U12" s="238">
        <f t="shared" si="0"/>
        <v>0</v>
      </c>
    </row>
    <row r="13" spans="1:28" ht="19.5" customHeight="1">
      <c r="B13" s="231" t="s">
        <v>265</v>
      </c>
      <c r="C13" s="232">
        <v>2400</v>
      </c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7">
        <f t="shared" si="1"/>
        <v>0</v>
      </c>
      <c r="U13" s="238">
        <f t="shared" si="0"/>
        <v>0</v>
      </c>
    </row>
    <row r="14" spans="1:28" ht="19.5" customHeight="1">
      <c r="B14" s="231" t="s">
        <v>266</v>
      </c>
      <c r="C14" s="232">
        <v>2400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7">
        <f t="shared" si="1"/>
        <v>0</v>
      </c>
      <c r="U14" s="238">
        <f t="shared" si="0"/>
        <v>0</v>
      </c>
    </row>
    <row r="15" spans="1:28" ht="19.5" customHeight="1">
      <c r="B15" s="231" t="s">
        <v>267</v>
      </c>
      <c r="C15" s="232">
        <v>2400</v>
      </c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7">
        <f t="shared" si="1"/>
        <v>0</v>
      </c>
      <c r="U15" s="238">
        <f t="shared" si="0"/>
        <v>0</v>
      </c>
    </row>
    <row r="16" spans="1:28" ht="15" customHeight="1">
      <c r="A16" s="25"/>
      <c r="B16" s="240"/>
      <c r="C16" s="237" t="s">
        <v>63</v>
      </c>
      <c r="D16" s="240">
        <f t="shared" ref="D16:Q16" si="2">SUM(D4:D15)</f>
        <v>0</v>
      </c>
      <c r="E16" s="240">
        <f t="shared" si="2"/>
        <v>0</v>
      </c>
      <c r="F16" s="240">
        <f t="shared" si="2"/>
        <v>0</v>
      </c>
      <c r="G16" s="240">
        <f t="shared" si="2"/>
        <v>0</v>
      </c>
      <c r="H16" s="240">
        <f t="shared" si="2"/>
        <v>0</v>
      </c>
      <c r="I16" s="240">
        <f t="shared" si="2"/>
        <v>0</v>
      </c>
      <c r="J16" s="240">
        <f t="shared" si="2"/>
        <v>0</v>
      </c>
      <c r="K16" s="240">
        <f t="shared" si="2"/>
        <v>0</v>
      </c>
      <c r="L16" s="240">
        <f t="shared" si="2"/>
        <v>0</v>
      </c>
      <c r="M16" s="240">
        <f t="shared" si="2"/>
        <v>0</v>
      </c>
      <c r="N16" s="240">
        <f t="shared" si="2"/>
        <v>0</v>
      </c>
      <c r="O16" s="240">
        <f t="shared" si="2"/>
        <v>0</v>
      </c>
      <c r="P16" s="240">
        <f t="shared" si="2"/>
        <v>0</v>
      </c>
      <c r="Q16" s="240">
        <f t="shared" si="2"/>
        <v>0</v>
      </c>
      <c r="R16" s="240">
        <f t="shared" ref="R16:S16" si="3">SUM(R4:R15)</f>
        <v>0</v>
      </c>
      <c r="S16" s="240">
        <f t="shared" si="3"/>
        <v>0</v>
      </c>
      <c r="T16" s="237">
        <f>SUM(T4:T14)</f>
        <v>0</v>
      </c>
      <c r="U16" s="238"/>
      <c r="V16" s="241" t="str">
        <f>'Bread n Buns Baking n Pkg'!C4</f>
        <v>VINEET</v>
      </c>
      <c r="W16" s="25"/>
      <c r="X16" s="25"/>
      <c r="Y16" s="25"/>
      <c r="Z16" s="25"/>
      <c r="AA16" s="25"/>
      <c r="AB16" s="25"/>
    </row>
    <row r="17" spans="1:28" ht="20.25" customHeight="1">
      <c r="A17" s="25"/>
      <c r="B17" s="242" t="s">
        <v>268</v>
      </c>
      <c r="C17" s="243" t="s">
        <v>268</v>
      </c>
      <c r="D17" s="244"/>
      <c r="E17" s="244">
        <v>0</v>
      </c>
      <c r="F17" s="244">
        <v>0</v>
      </c>
      <c r="G17" s="244"/>
      <c r="H17" s="244"/>
      <c r="I17" s="244">
        <v>0</v>
      </c>
      <c r="J17" s="244">
        <v>0</v>
      </c>
      <c r="K17" s="244">
        <v>0</v>
      </c>
      <c r="L17" s="244">
        <v>0</v>
      </c>
      <c r="M17" s="244">
        <v>0</v>
      </c>
      <c r="N17" s="244">
        <v>0</v>
      </c>
      <c r="O17" s="244">
        <v>0</v>
      </c>
      <c r="P17" s="244">
        <v>0</v>
      </c>
      <c r="Q17" s="244">
        <v>0</v>
      </c>
      <c r="R17" s="256">
        <v>0</v>
      </c>
      <c r="S17" s="256">
        <v>0</v>
      </c>
      <c r="T17" s="237"/>
      <c r="U17" s="245"/>
      <c r="V17" s="246"/>
      <c r="W17" s="25"/>
      <c r="X17" s="25"/>
      <c r="Y17" s="25"/>
      <c r="Z17" s="25"/>
      <c r="AA17" s="25"/>
      <c r="AB17" s="25"/>
    </row>
    <row r="18" spans="1:28" ht="21.75" customHeight="1">
      <c r="A18" s="25"/>
      <c r="B18" s="240"/>
      <c r="C18" s="240" t="s">
        <v>269</v>
      </c>
      <c r="D18" s="240">
        <f t="shared" ref="D18:Q18" si="4">D16-D17</f>
        <v>0</v>
      </c>
      <c r="E18" s="240">
        <f t="shared" si="4"/>
        <v>0</v>
      </c>
      <c r="F18" s="240">
        <f t="shared" si="4"/>
        <v>0</v>
      </c>
      <c r="G18" s="240">
        <f t="shared" si="4"/>
        <v>0</v>
      </c>
      <c r="H18" s="240">
        <f t="shared" si="4"/>
        <v>0</v>
      </c>
      <c r="I18" s="240">
        <f t="shared" si="4"/>
        <v>0</v>
      </c>
      <c r="J18" s="240">
        <f t="shared" si="4"/>
        <v>0</v>
      </c>
      <c r="K18" s="240">
        <f t="shared" si="4"/>
        <v>0</v>
      </c>
      <c r="L18" s="240">
        <f t="shared" si="4"/>
        <v>0</v>
      </c>
      <c r="M18" s="240">
        <f t="shared" si="4"/>
        <v>0</v>
      </c>
      <c r="N18" s="240">
        <f t="shared" si="4"/>
        <v>0</v>
      </c>
      <c r="O18" s="240">
        <f t="shared" si="4"/>
        <v>0</v>
      </c>
      <c r="P18" s="240">
        <f t="shared" si="4"/>
        <v>0</v>
      </c>
      <c r="Q18" s="240">
        <f t="shared" si="4"/>
        <v>0</v>
      </c>
      <c r="R18" s="240">
        <f t="shared" ref="R18:S18" si="5">R16-R17</f>
        <v>0</v>
      </c>
      <c r="S18" s="240">
        <f t="shared" si="5"/>
        <v>0</v>
      </c>
      <c r="T18" s="237"/>
      <c r="U18" s="238"/>
      <c r="V18" s="246"/>
      <c r="W18" s="25"/>
      <c r="X18" s="25"/>
      <c r="Y18" s="25"/>
      <c r="Z18" s="25"/>
      <c r="AA18" s="25"/>
      <c r="AB18" s="25"/>
    </row>
    <row r="19" spans="1:28" ht="21.75" hidden="1" customHeight="1">
      <c r="A19" s="25"/>
      <c r="B19" s="247" t="s">
        <v>270</v>
      </c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7"/>
      <c r="S19" s="247"/>
      <c r="T19" s="237"/>
      <c r="U19" s="248"/>
      <c r="V19" s="246"/>
      <c r="W19" s="25"/>
      <c r="X19" s="25"/>
      <c r="Y19" s="25"/>
      <c r="Z19" s="25"/>
      <c r="AA19" s="25"/>
      <c r="AB19" s="25"/>
    </row>
    <row r="20" spans="1:28" ht="21.75" hidden="1" customHeight="1">
      <c r="A20" s="16"/>
      <c r="B20" s="231" t="s">
        <v>271</v>
      </c>
      <c r="C20" s="232">
        <v>2400</v>
      </c>
      <c r="D20" s="234"/>
      <c r="E20" s="234"/>
      <c r="F20" s="234"/>
      <c r="G20" s="234"/>
      <c r="H20" s="234"/>
      <c r="I20" s="234"/>
      <c r="J20" s="234"/>
      <c r="K20" s="234"/>
      <c r="L20" s="234"/>
      <c r="M20" s="235"/>
      <c r="N20" s="235"/>
      <c r="O20" s="235"/>
      <c r="P20" s="235"/>
      <c r="Q20" s="235"/>
      <c r="R20" s="235"/>
      <c r="S20" s="235"/>
      <c r="T20" s="237">
        <f>SUMPRODUCT(E20:S20,$E$3:$S$3)/400</f>
        <v>0</v>
      </c>
      <c r="U20" s="238">
        <f t="shared" ref="U20:U33" si="6">T20/C20</f>
        <v>0</v>
      </c>
      <c r="V20" s="240"/>
      <c r="W20" s="16"/>
      <c r="X20" s="16"/>
      <c r="Y20" s="16"/>
      <c r="Z20" s="16"/>
      <c r="AA20" s="16"/>
      <c r="AB20" s="16"/>
    </row>
    <row r="21" spans="1:28" ht="21.75" hidden="1" customHeight="1">
      <c r="A21" s="16"/>
      <c r="B21" s="231" t="s">
        <v>272</v>
      </c>
      <c r="C21" s="232">
        <v>2400</v>
      </c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7">
        <f t="shared" ref="T21:T33" si="7">SUMPRODUCT(E21:S21,$E$3:$S$3)/400</f>
        <v>0</v>
      </c>
      <c r="U21" s="238">
        <f t="shared" si="6"/>
        <v>0</v>
      </c>
      <c r="V21" s="16"/>
      <c r="W21" s="16"/>
      <c r="X21" s="16"/>
      <c r="Y21" s="16"/>
      <c r="Z21" s="16"/>
      <c r="AA21" s="16"/>
      <c r="AB21" s="16"/>
    </row>
    <row r="22" spans="1:28" ht="19.5" hidden="1" customHeight="1">
      <c r="B22" s="249" t="s">
        <v>273</v>
      </c>
      <c r="C22" s="232">
        <v>2400</v>
      </c>
      <c r="D22" s="234"/>
      <c r="E22" s="234"/>
      <c r="F22" s="234"/>
      <c r="G22" s="234"/>
      <c r="H22" s="234"/>
      <c r="I22" s="234"/>
      <c r="J22" s="234"/>
      <c r="K22" s="234"/>
      <c r="L22" s="234"/>
      <c r="M22" s="250"/>
      <c r="N22" s="250"/>
      <c r="O22" s="250"/>
      <c r="P22" s="250"/>
      <c r="Q22" s="250"/>
      <c r="R22" s="308"/>
      <c r="S22" s="308"/>
      <c r="T22" s="237">
        <f t="shared" si="7"/>
        <v>0</v>
      </c>
      <c r="U22" s="251">
        <f t="shared" si="6"/>
        <v>0</v>
      </c>
    </row>
    <row r="23" spans="1:28" ht="19.5" hidden="1" customHeight="1">
      <c r="B23" s="231" t="s">
        <v>274</v>
      </c>
      <c r="C23" s="232">
        <v>2400</v>
      </c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7">
        <f t="shared" si="7"/>
        <v>0</v>
      </c>
      <c r="U23" s="251">
        <f t="shared" si="6"/>
        <v>0</v>
      </c>
    </row>
    <row r="24" spans="1:28" ht="19.5" hidden="1" customHeight="1">
      <c r="B24" s="231" t="s">
        <v>275</v>
      </c>
      <c r="C24" s="232">
        <v>2400</v>
      </c>
      <c r="D24" s="234"/>
      <c r="E24" s="234"/>
      <c r="F24" s="234"/>
      <c r="G24" s="234"/>
      <c r="H24" s="234"/>
      <c r="I24" s="234"/>
      <c r="J24" s="234"/>
      <c r="K24" s="252"/>
      <c r="L24" s="234"/>
      <c r="M24" s="234"/>
      <c r="N24" s="234"/>
      <c r="O24" s="234"/>
      <c r="P24" s="234"/>
      <c r="Q24" s="234"/>
      <c r="R24" s="234"/>
      <c r="S24" s="234"/>
      <c r="T24" s="237">
        <f t="shared" si="7"/>
        <v>0</v>
      </c>
      <c r="U24" s="238">
        <f t="shared" si="6"/>
        <v>0</v>
      </c>
    </row>
    <row r="25" spans="1:28" ht="19.5" hidden="1" customHeight="1">
      <c r="B25" s="231" t="s">
        <v>276</v>
      </c>
      <c r="C25" s="232">
        <v>2400</v>
      </c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7">
        <f t="shared" si="7"/>
        <v>0</v>
      </c>
      <c r="U25" s="238">
        <f t="shared" si="6"/>
        <v>0</v>
      </c>
    </row>
    <row r="26" spans="1:28" ht="19.5" hidden="1" customHeight="1">
      <c r="B26" s="253" t="s">
        <v>277</v>
      </c>
      <c r="C26" s="232">
        <v>2400</v>
      </c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7">
        <f t="shared" si="7"/>
        <v>0</v>
      </c>
      <c r="U26" s="238">
        <f t="shared" si="6"/>
        <v>0</v>
      </c>
    </row>
    <row r="27" spans="1:28" ht="19.5" hidden="1" customHeight="1">
      <c r="B27" s="254">
        <v>43832</v>
      </c>
      <c r="C27" s="232">
        <v>2400</v>
      </c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7">
        <f t="shared" si="7"/>
        <v>0</v>
      </c>
      <c r="U27" s="238">
        <f t="shared" si="6"/>
        <v>0</v>
      </c>
    </row>
    <row r="28" spans="1:28" ht="19.5" hidden="1" customHeight="1">
      <c r="B28" s="254">
        <v>43864</v>
      </c>
      <c r="C28" s="232">
        <v>2400</v>
      </c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7">
        <f t="shared" si="7"/>
        <v>0</v>
      </c>
      <c r="U28" s="238">
        <f t="shared" si="6"/>
        <v>0</v>
      </c>
    </row>
    <row r="29" spans="1:28" ht="19.5" hidden="1" customHeight="1">
      <c r="B29" s="254">
        <v>43894</v>
      </c>
      <c r="C29" s="232">
        <v>2400</v>
      </c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7">
        <f t="shared" si="7"/>
        <v>0</v>
      </c>
      <c r="U29" s="238">
        <f t="shared" si="6"/>
        <v>0</v>
      </c>
    </row>
    <row r="30" spans="1:28" ht="19.5" hidden="1" customHeight="1">
      <c r="B30" s="254">
        <v>43926</v>
      </c>
      <c r="C30" s="232">
        <v>2400</v>
      </c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7">
        <f t="shared" si="7"/>
        <v>0</v>
      </c>
      <c r="U30" s="238">
        <f t="shared" si="6"/>
        <v>0</v>
      </c>
    </row>
    <row r="31" spans="1:28" ht="19.5" hidden="1" customHeight="1">
      <c r="B31" s="254">
        <v>43957</v>
      </c>
      <c r="C31" s="232">
        <v>2400</v>
      </c>
      <c r="D31" s="234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7">
        <f t="shared" si="7"/>
        <v>0</v>
      </c>
      <c r="U31" s="238">
        <f t="shared" si="6"/>
        <v>0</v>
      </c>
    </row>
    <row r="32" spans="1:28" ht="19.5" hidden="1" customHeight="1">
      <c r="B32" s="240"/>
      <c r="C32" s="232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7">
        <f t="shared" si="7"/>
        <v>0</v>
      </c>
      <c r="U32" s="238" t="e">
        <f t="shared" si="6"/>
        <v>#DIV/0!</v>
      </c>
    </row>
    <row r="33" spans="1:28" ht="19.5" hidden="1" customHeight="1">
      <c r="B33" s="231"/>
      <c r="C33" s="232"/>
      <c r="D33" s="236"/>
      <c r="E33" s="236"/>
      <c r="F33" s="236"/>
      <c r="G33" s="236"/>
      <c r="H33" s="236"/>
      <c r="I33" s="255"/>
      <c r="J33" s="236"/>
      <c r="K33" s="236"/>
      <c r="L33" s="236"/>
      <c r="M33" s="236"/>
      <c r="N33" s="236"/>
      <c r="O33" s="236"/>
      <c r="P33" s="236"/>
      <c r="Q33" s="236"/>
      <c r="R33" s="309"/>
      <c r="S33" s="309"/>
      <c r="T33" s="237">
        <f t="shared" si="7"/>
        <v>0</v>
      </c>
      <c r="U33" s="238" t="e">
        <f t="shared" si="6"/>
        <v>#DIV/0!</v>
      </c>
    </row>
    <row r="34" spans="1:28" ht="19.5" hidden="1" customHeight="1">
      <c r="B34" s="240"/>
      <c r="C34" s="237" t="s">
        <v>63</v>
      </c>
      <c r="D34" s="237">
        <f t="shared" ref="D34:P34" si="8">SUM(D20:D33)</f>
        <v>0</v>
      </c>
      <c r="E34" s="237">
        <f t="shared" si="8"/>
        <v>0</v>
      </c>
      <c r="F34" s="237">
        <f t="shared" si="8"/>
        <v>0</v>
      </c>
      <c r="G34" s="237">
        <f t="shared" si="8"/>
        <v>0</v>
      </c>
      <c r="H34" s="237">
        <f t="shared" si="8"/>
        <v>0</v>
      </c>
      <c r="I34" s="237">
        <f t="shared" si="8"/>
        <v>0</v>
      </c>
      <c r="J34" s="237">
        <f t="shared" si="8"/>
        <v>0</v>
      </c>
      <c r="K34" s="237">
        <f t="shared" si="8"/>
        <v>0</v>
      </c>
      <c r="L34" s="237">
        <f t="shared" si="8"/>
        <v>0</v>
      </c>
      <c r="M34" s="237">
        <f t="shared" si="8"/>
        <v>0</v>
      </c>
      <c r="N34" s="237">
        <f t="shared" si="8"/>
        <v>0</v>
      </c>
      <c r="O34" s="237">
        <f t="shared" si="8"/>
        <v>0</v>
      </c>
      <c r="P34" s="237">
        <f t="shared" si="8"/>
        <v>0</v>
      </c>
      <c r="Q34" s="237">
        <f>SUM(Q20:Q33)</f>
        <v>0</v>
      </c>
      <c r="R34" s="237">
        <f>SUM(R20:R33)</f>
        <v>0</v>
      </c>
      <c r="S34" s="237">
        <f>SUM(S20:S33)</f>
        <v>0</v>
      </c>
      <c r="T34" s="237">
        <f>SUM(T20:T33)</f>
        <v>0</v>
      </c>
      <c r="U34" s="238">
        <f t="shared" ref="U34" si="9">T34/24000</f>
        <v>0</v>
      </c>
    </row>
    <row r="35" spans="1:28" ht="19.5" hidden="1" customHeight="1">
      <c r="A35" s="25"/>
      <c r="B35" s="242"/>
      <c r="C35" s="243" t="s">
        <v>268</v>
      </c>
      <c r="D35" s="244">
        <v>0</v>
      </c>
      <c r="E35" s="244">
        <v>0</v>
      </c>
      <c r="F35" s="244">
        <v>0</v>
      </c>
      <c r="G35" s="244">
        <v>0</v>
      </c>
      <c r="H35" s="256">
        <v>0</v>
      </c>
      <c r="I35" s="244">
        <v>0</v>
      </c>
      <c r="J35" s="244">
        <v>0</v>
      </c>
      <c r="K35" s="244">
        <v>0</v>
      </c>
      <c r="L35" s="244"/>
      <c r="M35" s="244">
        <v>0</v>
      </c>
      <c r="N35" s="244">
        <v>0</v>
      </c>
      <c r="O35" s="244">
        <v>0</v>
      </c>
      <c r="P35" s="244">
        <v>0</v>
      </c>
      <c r="Q35" s="244">
        <v>0</v>
      </c>
      <c r="R35" s="256">
        <v>0</v>
      </c>
      <c r="S35" s="256">
        <v>0</v>
      </c>
      <c r="T35" s="243"/>
      <c r="U35" s="245"/>
      <c r="V35" s="345"/>
      <c r="W35" s="25"/>
      <c r="X35" s="25"/>
      <c r="Y35" s="25"/>
      <c r="Z35" s="25"/>
      <c r="AA35" s="25"/>
      <c r="AB35" s="25"/>
    </row>
    <row r="36" spans="1:28" ht="15" hidden="1" customHeight="1">
      <c r="B36" s="240"/>
      <c r="C36" s="240" t="s">
        <v>269</v>
      </c>
      <c r="D36" s="240">
        <f t="shared" ref="D36:T36" si="10">D34-D35</f>
        <v>0</v>
      </c>
      <c r="E36" s="240">
        <f t="shared" si="10"/>
        <v>0</v>
      </c>
      <c r="F36" s="240">
        <f t="shared" si="10"/>
        <v>0</v>
      </c>
      <c r="G36" s="240">
        <f t="shared" si="10"/>
        <v>0</v>
      </c>
      <c r="H36" s="240">
        <f t="shared" si="10"/>
        <v>0</v>
      </c>
      <c r="I36" s="240">
        <f t="shared" si="10"/>
        <v>0</v>
      </c>
      <c r="J36" s="240">
        <f t="shared" si="10"/>
        <v>0</v>
      </c>
      <c r="K36" s="240">
        <f t="shared" si="10"/>
        <v>0</v>
      </c>
      <c r="L36" s="240">
        <f t="shared" si="10"/>
        <v>0</v>
      </c>
      <c r="M36" s="240">
        <f t="shared" si="10"/>
        <v>0</v>
      </c>
      <c r="N36" s="240">
        <f t="shared" si="10"/>
        <v>0</v>
      </c>
      <c r="O36" s="240">
        <f t="shared" si="10"/>
        <v>0</v>
      </c>
      <c r="P36" s="240">
        <f t="shared" si="10"/>
        <v>0</v>
      </c>
      <c r="Q36" s="240">
        <f t="shared" si="10"/>
        <v>0</v>
      </c>
      <c r="R36" s="240">
        <f t="shared" si="10"/>
        <v>0</v>
      </c>
      <c r="S36" s="240">
        <f t="shared" si="10"/>
        <v>0</v>
      </c>
      <c r="T36" s="240">
        <f t="shared" si="10"/>
        <v>0</v>
      </c>
      <c r="U36" s="238"/>
      <c r="V36" s="346"/>
    </row>
    <row r="37" spans="1:28" ht="15" hidden="1" customHeight="1">
      <c r="A37" s="25"/>
      <c r="B37" s="257"/>
      <c r="C37" s="258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60"/>
      <c r="V37" s="261"/>
      <c r="W37" s="14"/>
      <c r="X37" s="25"/>
      <c r="Y37" s="25"/>
      <c r="Z37" s="25"/>
      <c r="AA37" s="25"/>
      <c r="AB37" s="25"/>
    </row>
    <row r="38" spans="1:28" ht="15" hidden="1" customHeight="1">
      <c r="A38" s="25"/>
      <c r="B38" s="257"/>
      <c r="C38" s="258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60"/>
      <c r="V38" s="261"/>
      <c r="W38" s="14"/>
      <c r="X38" s="25"/>
      <c r="Y38" s="25"/>
      <c r="Z38" s="25"/>
      <c r="AA38" s="25"/>
      <c r="AB38" s="25"/>
    </row>
    <row r="39" spans="1:28" ht="15" hidden="1" customHeight="1">
      <c r="B39" s="347" t="s">
        <v>278</v>
      </c>
      <c r="C39" s="312"/>
      <c r="D39" s="240">
        <f>D36+D18</f>
        <v>0</v>
      </c>
      <c r="E39" s="240">
        <f>E34+E16</f>
        <v>0</v>
      </c>
      <c r="F39" s="240">
        <f t="shared" ref="F39:Q39" si="11">F36+F18</f>
        <v>0</v>
      </c>
      <c r="G39" s="240">
        <f t="shared" si="11"/>
        <v>0</v>
      </c>
      <c r="H39" s="240">
        <f t="shared" si="11"/>
        <v>0</v>
      </c>
      <c r="I39" s="240">
        <f t="shared" si="11"/>
        <v>0</v>
      </c>
      <c r="J39" s="240">
        <f t="shared" si="11"/>
        <v>0</v>
      </c>
      <c r="K39" s="240">
        <f t="shared" si="11"/>
        <v>0</v>
      </c>
      <c r="L39" s="240">
        <f t="shared" si="11"/>
        <v>0</v>
      </c>
      <c r="M39" s="240">
        <f t="shared" si="11"/>
        <v>0</v>
      </c>
      <c r="N39" s="240">
        <f t="shared" si="11"/>
        <v>0</v>
      </c>
      <c r="O39" s="240">
        <f t="shared" si="11"/>
        <v>0</v>
      </c>
      <c r="P39" s="240">
        <f t="shared" si="11"/>
        <v>0</v>
      </c>
      <c r="Q39" s="240">
        <f t="shared" si="11"/>
        <v>0</v>
      </c>
      <c r="R39" s="240">
        <f t="shared" ref="R39:S39" si="12">R36+R18</f>
        <v>0</v>
      </c>
      <c r="S39" s="240">
        <f t="shared" si="12"/>
        <v>0</v>
      </c>
      <c r="T39" s="240">
        <f>T34+T16</f>
        <v>0</v>
      </c>
      <c r="U39" s="238">
        <f>T39/24000</f>
        <v>0</v>
      </c>
    </row>
    <row r="40" spans="1:28" ht="14.25" hidden="1" customHeight="1"/>
    <row r="41" spans="1:28" ht="28.5" hidden="1" customHeight="1">
      <c r="D41" s="74"/>
      <c r="E41" s="74"/>
      <c r="F41" s="74"/>
      <c r="G41" s="74"/>
      <c r="H41" s="74"/>
    </row>
    <row r="42" spans="1:28" ht="14.25" customHeight="1"/>
    <row r="43" spans="1:28" ht="14.25" customHeight="1"/>
    <row r="44" spans="1:28" ht="14.25" customHeight="1"/>
    <row r="45" spans="1:28" ht="14.25" customHeight="1"/>
    <row r="46" spans="1:28" ht="14.25" customHeight="1"/>
    <row r="47" spans="1:28" ht="14.25" customHeight="1">
      <c r="E47" s="25"/>
    </row>
    <row r="48" spans="1:2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V35:V36"/>
    <mergeCell ref="B39:C3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opLeftCell="B2" workbookViewId="0"/>
  </sheetViews>
  <sheetFormatPr defaultColWidth="14.44140625" defaultRowHeight="15" customHeight="1"/>
  <cols>
    <col min="1" max="1" width="39.109375" hidden="1" customWidth="1"/>
    <col min="2" max="14" width="20.6640625" customWidth="1"/>
    <col min="15" max="15" width="22.88671875" customWidth="1"/>
    <col min="16" max="16" width="20.6640625" customWidth="1"/>
    <col min="17" max="17" width="18.88671875" customWidth="1"/>
    <col min="18" max="18" width="20.109375" customWidth="1"/>
    <col min="19" max="19" width="19.5546875" customWidth="1"/>
    <col min="20" max="20" width="16.5546875" customWidth="1"/>
    <col min="21" max="21" width="20.5546875" customWidth="1"/>
    <col min="22" max="22" width="20.109375" customWidth="1"/>
    <col min="23" max="23" width="18.88671875" customWidth="1"/>
    <col min="24" max="24" width="16.44140625" customWidth="1"/>
    <col min="25" max="25" width="20.33203125" customWidth="1"/>
    <col min="26" max="27" width="9.109375" customWidth="1"/>
  </cols>
  <sheetData>
    <row r="1" spans="1:27" ht="21" hidden="1" customHeight="1">
      <c r="A1" s="31"/>
      <c r="B1" s="262" t="str">
        <f>'Bread n Buns Baking n Pkg'!B6:E6</f>
        <v>Date Today</v>
      </c>
      <c r="C1" s="263">
        <f>+'Bread n Buns Baking n Pkg'!E6</f>
        <v>44082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21" customHeight="1">
      <c r="A2" s="31"/>
      <c r="B2" s="264" t="s">
        <v>16</v>
      </c>
      <c r="C2" s="265">
        <f>+'Bread n Buns Baking n Pkg'!E6</f>
        <v>44082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21" customHeight="1">
      <c r="A3" s="31"/>
      <c r="B3" s="266" t="s">
        <v>248</v>
      </c>
      <c r="C3" s="267" t="s">
        <v>6</v>
      </c>
      <c r="D3" s="268" t="s">
        <v>7</v>
      </c>
      <c r="E3" s="268" t="s">
        <v>279</v>
      </c>
      <c r="F3" s="268" t="s">
        <v>280</v>
      </c>
      <c r="G3" s="268" t="s">
        <v>247</v>
      </c>
      <c r="H3" s="269" t="s">
        <v>281</v>
      </c>
      <c r="I3" s="269" t="s">
        <v>254</v>
      </c>
      <c r="J3" s="269" t="s">
        <v>282</v>
      </c>
      <c r="K3" s="269" t="s">
        <v>283</v>
      </c>
      <c r="L3" s="269" t="s">
        <v>284</v>
      </c>
      <c r="M3" s="269" t="s">
        <v>285</v>
      </c>
      <c r="N3" s="269" t="s">
        <v>286</v>
      </c>
      <c r="O3" s="269" t="s">
        <v>287</v>
      </c>
      <c r="P3" s="268" t="s">
        <v>288</v>
      </c>
      <c r="Q3" s="268" t="s">
        <v>289</v>
      </c>
      <c r="R3" s="269" t="s">
        <v>290</v>
      </c>
      <c r="S3" s="269" t="s">
        <v>291</v>
      </c>
      <c r="T3" s="268" t="s">
        <v>292</v>
      </c>
      <c r="U3" s="270" t="s">
        <v>293</v>
      </c>
      <c r="V3" s="271" t="s">
        <v>294</v>
      </c>
      <c r="W3" s="271" t="s">
        <v>295</v>
      </c>
      <c r="X3" s="271" t="s">
        <v>296</v>
      </c>
      <c r="Y3" s="271" t="s">
        <v>297</v>
      </c>
      <c r="Z3" s="31"/>
      <c r="AA3" s="31"/>
    </row>
    <row r="4" spans="1:27" ht="21" customHeight="1">
      <c r="A4" s="31"/>
      <c r="B4" s="272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  <c r="R4" s="273"/>
      <c r="S4" s="275"/>
      <c r="T4" s="273"/>
      <c r="U4" s="276"/>
      <c r="V4" s="277"/>
      <c r="W4" s="278"/>
      <c r="X4" s="277"/>
      <c r="Y4" s="277"/>
      <c r="Z4" s="276"/>
      <c r="AA4" s="276"/>
    </row>
    <row r="5" spans="1:27" ht="21" customHeight="1">
      <c r="A5" s="31"/>
      <c r="B5" s="272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5"/>
      <c r="T5" s="273"/>
      <c r="U5" s="279"/>
      <c r="V5" s="277"/>
      <c r="W5" s="279"/>
      <c r="X5" s="277"/>
      <c r="Y5" s="277"/>
      <c r="Z5" s="276"/>
      <c r="AA5" s="276"/>
    </row>
    <row r="6" spans="1:27" ht="21" customHeight="1">
      <c r="A6" s="31"/>
      <c r="B6" s="272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5"/>
      <c r="T6" s="273"/>
      <c r="U6" s="279"/>
      <c r="V6" s="277"/>
      <c r="W6" s="279"/>
      <c r="X6" s="277"/>
      <c r="Y6" s="277"/>
      <c r="Z6" s="276"/>
      <c r="AA6" s="276"/>
    </row>
    <row r="7" spans="1:27" ht="21" customHeight="1">
      <c r="A7" s="31"/>
      <c r="B7" s="272"/>
      <c r="C7" s="280"/>
      <c r="D7" s="280"/>
      <c r="E7" s="273"/>
      <c r="F7" s="273"/>
      <c r="G7" s="280"/>
      <c r="H7" s="280"/>
      <c r="I7" s="280"/>
      <c r="J7" s="273"/>
      <c r="K7" s="273"/>
      <c r="L7" s="273"/>
      <c r="M7" s="273"/>
      <c r="N7" s="273"/>
      <c r="O7" s="273"/>
      <c r="P7" s="273"/>
      <c r="Q7" s="273"/>
      <c r="R7" s="273"/>
      <c r="S7" s="275"/>
      <c r="T7" s="273"/>
      <c r="U7" s="279"/>
      <c r="V7" s="277"/>
      <c r="W7" s="277"/>
      <c r="X7" s="277"/>
      <c r="Y7" s="277"/>
      <c r="Z7" s="276"/>
      <c r="AA7" s="276"/>
    </row>
    <row r="8" spans="1:27" ht="21" customHeight="1">
      <c r="A8" s="31"/>
      <c r="B8" s="281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2"/>
      <c r="T8" s="280"/>
      <c r="U8" s="283"/>
      <c r="V8" s="284"/>
      <c r="W8" s="284"/>
      <c r="X8" s="284"/>
      <c r="Y8" s="284"/>
      <c r="Z8" s="276"/>
      <c r="AA8" s="276"/>
    </row>
    <row r="9" spans="1:27" ht="21" customHeight="1">
      <c r="A9" s="31"/>
      <c r="B9" s="281"/>
      <c r="C9" s="280"/>
      <c r="D9" s="280"/>
      <c r="E9" s="280"/>
      <c r="F9" s="280"/>
      <c r="G9" s="285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2"/>
      <c r="T9" s="280"/>
      <c r="U9" s="283"/>
      <c r="V9" s="284"/>
      <c r="W9" s="284"/>
      <c r="X9" s="284"/>
      <c r="Y9" s="284"/>
      <c r="Z9" s="31"/>
      <c r="AA9" s="31"/>
    </row>
    <row r="10" spans="1:27" ht="21" customHeight="1">
      <c r="A10" s="31"/>
      <c r="B10" s="281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2"/>
      <c r="T10" s="280"/>
      <c r="U10" s="283"/>
      <c r="V10" s="284"/>
      <c r="W10" s="284"/>
      <c r="X10" s="284"/>
      <c r="Y10" s="284"/>
      <c r="Z10" s="31"/>
      <c r="AA10" s="31"/>
    </row>
    <row r="11" spans="1:27" ht="21" customHeight="1">
      <c r="A11" s="31"/>
      <c r="B11" s="286"/>
      <c r="C11" s="280"/>
      <c r="D11" s="280"/>
      <c r="E11" s="280"/>
      <c r="F11" s="280"/>
      <c r="G11" s="287"/>
      <c r="H11" s="280"/>
      <c r="I11" s="288"/>
      <c r="J11" s="288"/>
      <c r="K11" s="288"/>
      <c r="L11" s="288"/>
      <c r="M11" s="289"/>
      <c r="N11" s="288"/>
      <c r="O11" s="288"/>
      <c r="P11" s="289"/>
      <c r="Q11" s="289"/>
      <c r="R11" s="288"/>
      <c r="S11" s="288"/>
      <c r="T11" s="289"/>
      <c r="U11" s="290"/>
      <c r="V11" s="291"/>
      <c r="W11" s="288"/>
      <c r="X11" s="291"/>
      <c r="Y11" s="291"/>
      <c r="Z11" s="31"/>
      <c r="AA11" s="31"/>
    </row>
    <row r="12" spans="1:27" ht="21" customHeight="1">
      <c r="A12" s="31"/>
      <c r="B12" s="286"/>
      <c r="C12" s="289"/>
      <c r="D12" s="280"/>
      <c r="E12" s="280"/>
      <c r="F12" s="280"/>
      <c r="G12" s="280"/>
      <c r="H12" s="280"/>
      <c r="I12" s="288"/>
      <c r="J12" s="288"/>
      <c r="K12" s="288"/>
      <c r="L12" s="288"/>
      <c r="M12" s="289"/>
      <c r="N12" s="288"/>
      <c r="O12" s="288"/>
      <c r="P12" s="289"/>
      <c r="Q12" s="289"/>
      <c r="R12" s="288"/>
      <c r="S12" s="288"/>
      <c r="T12" s="289"/>
      <c r="U12" s="290"/>
      <c r="V12" s="291"/>
      <c r="W12" s="288"/>
      <c r="X12" s="291"/>
      <c r="Y12" s="291"/>
      <c r="Z12" s="31"/>
      <c r="AA12" s="31"/>
    </row>
    <row r="13" spans="1:27" ht="21" customHeight="1">
      <c r="A13" s="31"/>
      <c r="B13" s="286"/>
      <c r="C13" s="289"/>
      <c r="D13" s="289"/>
      <c r="E13" s="289"/>
      <c r="F13" s="289"/>
      <c r="G13" s="289"/>
      <c r="H13" s="289"/>
      <c r="I13" s="288"/>
      <c r="J13" s="288"/>
      <c r="K13" s="288"/>
      <c r="L13" s="288"/>
      <c r="M13" s="289"/>
      <c r="N13" s="288"/>
      <c r="O13" s="288"/>
      <c r="P13" s="289"/>
      <c r="Q13" s="289"/>
      <c r="R13" s="288"/>
      <c r="S13" s="288"/>
      <c r="T13" s="289"/>
      <c r="U13" s="290"/>
      <c r="V13" s="291"/>
      <c r="W13" s="288"/>
      <c r="X13" s="291"/>
      <c r="Y13" s="291"/>
      <c r="Z13" s="31"/>
      <c r="AA13" s="31"/>
    </row>
    <row r="14" spans="1:27" ht="21" customHeight="1">
      <c r="A14" s="31"/>
      <c r="B14" s="286"/>
      <c r="C14" s="289"/>
      <c r="D14" s="289"/>
      <c r="E14" s="289"/>
      <c r="F14" s="289"/>
      <c r="G14" s="289"/>
      <c r="H14" s="289"/>
      <c r="I14" s="288"/>
      <c r="J14" s="288"/>
      <c r="K14" s="288"/>
      <c r="L14" s="288"/>
      <c r="M14" s="289"/>
      <c r="N14" s="288"/>
      <c r="O14" s="288"/>
      <c r="P14" s="289"/>
      <c r="Q14" s="289"/>
      <c r="R14" s="288"/>
      <c r="S14" s="288"/>
      <c r="T14" s="289"/>
      <c r="U14" s="290"/>
      <c r="V14" s="291"/>
      <c r="W14" s="288"/>
      <c r="X14" s="291"/>
      <c r="Y14" s="291"/>
      <c r="Z14" s="31"/>
      <c r="AA14" s="31"/>
    </row>
    <row r="15" spans="1:27" ht="21" customHeight="1">
      <c r="A15" s="31"/>
      <c r="B15" s="286"/>
      <c r="C15" s="289"/>
      <c r="D15" s="289"/>
      <c r="E15" s="289"/>
      <c r="F15" s="289"/>
      <c r="G15" s="289"/>
      <c r="H15" s="289"/>
      <c r="I15" s="288"/>
      <c r="J15" s="288"/>
      <c r="K15" s="288"/>
      <c r="L15" s="288"/>
      <c r="M15" s="289"/>
      <c r="N15" s="288"/>
      <c r="O15" s="288"/>
      <c r="P15" s="289"/>
      <c r="Q15" s="289"/>
      <c r="R15" s="288"/>
      <c r="S15" s="288"/>
      <c r="T15" s="289"/>
      <c r="U15" s="290"/>
      <c r="V15" s="291"/>
      <c r="W15" s="288"/>
      <c r="X15" s="291"/>
      <c r="Y15" s="291"/>
      <c r="Z15" s="31"/>
      <c r="AA15" s="31"/>
    </row>
    <row r="16" spans="1:27" ht="21" customHeight="1">
      <c r="A16" s="31"/>
      <c r="B16" s="292"/>
      <c r="C16" s="274"/>
      <c r="D16" s="274"/>
      <c r="E16" s="274"/>
      <c r="F16" s="274"/>
      <c r="G16" s="274"/>
      <c r="H16" s="274"/>
      <c r="I16" s="293"/>
      <c r="J16" s="293"/>
      <c r="K16" s="293"/>
      <c r="L16" s="293"/>
      <c r="M16" s="274"/>
      <c r="N16" s="293"/>
      <c r="O16" s="293"/>
      <c r="P16" s="274"/>
      <c r="Q16" s="274"/>
      <c r="R16" s="293"/>
      <c r="S16" s="293"/>
      <c r="T16" s="274"/>
      <c r="U16" s="294"/>
      <c r="V16" s="295"/>
      <c r="W16" s="274"/>
      <c r="X16" s="295"/>
      <c r="Y16" s="295"/>
      <c r="Z16" s="31"/>
      <c r="AA16" s="31"/>
    </row>
    <row r="17" spans="1:27" ht="21" customHeight="1">
      <c r="A17" s="31"/>
      <c r="B17" s="296">
        <f t="shared" ref="B17:Y17" si="0">SUM(B4:B15)-B16</f>
        <v>0</v>
      </c>
      <c r="C17" s="296">
        <f t="shared" si="0"/>
        <v>0</v>
      </c>
      <c r="D17" s="296">
        <f t="shared" si="0"/>
        <v>0</v>
      </c>
      <c r="E17" s="296">
        <f t="shared" si="0"/>
        <v>0</v>
      </c>
      <c r="F17" s="296">
        <f t="shared" si="0"/>
        <v>0</v>
      </c>
      <c r="G17" s="296">
        <f t="shared" si="0"/>
        <v>0</v>
      </c>
      <c r="H17" s="296">
        <f t="shared" si="0"/>
        <v>0</v>
      </c>
      <c r="I17" s="296">
        <f t="shared" si="0"/>
        <v>0</v>
      </c>
      <c r="J17" s="296">
        <f t="shared" si="0"/>
        <v>0</v>
      </c>
      <c r="K17" s="296">
        <f t="shared" si="0"/>
        <v>0</v>
      </c>
      <c r="L17" s="296">
        <f t="shared" si="0"/>
        <v>0</v>
      </c>
      <c r="M17" s="296">
        <f t="shared" si="0"/>
        <v>0</v>
      </c>
      <c r="N17" s="296">
        <f t="shared" si="0"/>
        <v>0</v>
      </c>
      <c r="O17" s="296">
        <f t="shared" si="0"/>
        <v>0</v>
      </c>
      <c r="P17" s="296">
        <f t="shared" si="0"/>
        <v>0</v>
      </c>
      <c r="Q17" s="296">
        <f t="shared" si="0"/>
        <v>0</v>
      </c>
      <c r="R17" s="296">
        <f t="shared" si="0"/>
        <v>0</v>
      </c>
      <c r="S17" s="296">
        <f t="shared" si="0"/>
        <v>0</v>
      </c>
      <c r="T17" s="296">
        <f t="shared" si="0"/>
        <v>0</v>
      </c>
      <c r="U17" s="296">
        <f t="shared" si="0"/>
        <v>0</v>
      </c>
      <c r="V17" s="296">
        <f t="shared" si="0"/>
        <v>0</v>
      </c>
      <c r="W17" s="296">
        <f t="shared" si="0"/>
        <v>0</v>
      </c>
      <c r="X17" s="296">
        <f t="shared" si="0"/>
        <v>0</v>
      </c>
      <c r="Y17" s="296">
        <f t="shared" si="0"/>
        <v>0</v>
      </c>
      <c r="Z17" s="31"/>
      <c r="AA17" s="31"/>
    </row>
    <row r="18" spans="1:27" ht="21" customHeight="1">
      <c r="A18" s="297"/>
      <c r="B18" s="298">
        <f>B17/71.5</f>
        <v>0</v>
      </c>
      <c r="C18" s="299">
        <f>C17/140</f>
        <v>0</v>
      </c>
      <c r="D18" s="299">
        <f>D17/139</f>
        <v>0</v>
      </c>
      <c r="E18" s="299">
        <f>E17/165</f>
        <v>0</v>
      </c>
      <c r="F18" s="299">
        <f>F17/156</f>
        <v>0</v>
      </c>
      <c r="G18" s="299">
        <f>G17/118</f>
        <v>0</v>
      </c>
      <c r="H18" s="300">
        <f>H17/104</f>
        <v>0</v>
      </c>
      <c r="I18" s="300">
        <f>I17/140</f>
        <v>0</v>
      </c>
      <c r="J18" s="300">
        <f>J17/141</f>
        <v>0</v>
      </c>
      <c r="K18" s="300">
        <f>K17/125</f>
        <v>0</v>
      </c>
      <c r="L18" s="300">
        <f>L17/150</f>
        <v>0</v>
      </c>
      <c r="M18" s="300">
        <f>M17/196</f>
        <v>0</v>
      </c>
      <c r="N18" s="300">
        <f>N17/480</f>
        <v>0</v>
      </c>
      <c r="O18" s="300">
        <f>O17/450</f>
        <v>0</v>
      </c>
      <c r="P18" s="299">
        <f>P17/48</f>
        <v>0</v>
      </c>
      <c r="Q18" s="301">
        <f>Q17/238</f>
        <v>0</v>
      </c>
      <c r="R18" s="302">
        <f t="shared" ref="R18:S18" si="1">R17/212</f>
        <v>0</v>
      </c>
      <c r="S18" s="303">
        <f t="shared" si="1"/>
        <v>0</v>
      </c>
      <c r="T18" s="301">
        <f>T17/179</f>
        <v>0</v>
      </c>
      <c r="U18" s="304"/>
      <c r="V18" s="303">
        <f>V17/72</f>
        <v>0</v>
      </c>
      <c r="W18" s="303">
        <f>W17/142</f>
        <v>0</v>
      </c>
      <c r="X18" s="303">
        <f>X17/78</f>
        <v>0</v>
      </c>
      <c r="Y18" s="303">
        <f>Y17/178</f>
        <v>0</v>
      </c>
      <c r="Z18" s="297"/>
      <c r="AA18" s="297"/>
    </row>
    <row r="19" spans="1:27" ht="21" customHeight="1">
      <c r="A19" s="31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1"/>
      <c r="R19" s="31"/>
      <c r="S19" s="31"/>
      <c r="T19" s="31"/>
      <c r="U19" s="31"/>
      <c r="V19" s="276"/>
      <c r="W19" s="31"/>
      <c r="X19" s="31"/>
      <c r="Y19" s="31"/>
      <c r="Z19" s="31"/>
      <c r="AA19" s="31"/>
    </row>
    <row r="20" spans="1:27" ht="21" customHeight="1">
      <c r="A20" s="31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1"/>
      <c r="R20" s="31"/>
      <c r="S20" s="31"/>
      <c r="T20" s="31"/>
      <c r="U20" s="31"/>
      <c r="V20" s="278"/>
      <c r="W20" s="31"/>
      <c r="X20" s="31"/>
      <c r="Y20" s="31"/>
      <c r="Z20" s="31"/>
      <c r="AA20" s="31"/>
    </row>
    <row r="21" spans="1:27" ht="21" customHeight="1">
      <c r="A21" s="31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1"/>
      <c r="R21" s="31"/>
      <c r="S21" s="31"/>
      <c r="T21" s="31"/>
      <c r="U21" s="31"/>
      <c r="V21" s="276"/>
      <c r="W21" s="31"/>
      <c r="X21" s="31"/>
      <c r="Y21" s="31"/>
      <c r="Z21" s="31"/>
      <c r="AA21" s="31"/>
    </row>
    <row r="22" spans="1:27" ht="21" customHeight="1">
      <c r="A22" s="31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ht="21" customHeight="1">
      <c r="A23" s="31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ht="21" customHeight="1">
      <c r="A24" s="31"/>
      <c r="B24" s="31"/>
      <c r="C24" s="305"/>
      <c r="D24" s="305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21" customHeight="1">
      <c r="A25" s="31"/>
      <c r="B25" s="31"/>
      <c r="C25" s="305"/>
      <c r="D25" s="305"/>
      <c r="E25" s="306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21" customHeight="1">
      <c r="A26" s="31"/>
      <c r="B26" s="31"/>
      <c r="C26" s="305"/>
      <c r="D26" s="305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ht="21" customHeight="1">
      <c r="A27" s="31"/>
      <c r="B27" s="31"/>
      <c r="C27" s="305"/>
      <c r="D27" s="305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21" customHeight="1">
      <c r="A28" s="31"/>
      <c r="B28" s="31"/>
      <c r="C28" s="305"/>
      <c r="D28" s="305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ht="21" customHeight="1">
      <c r="A29" s="31"/>
      <c r="B29" s="31"/>
      <c r="C29" s="305"/>
      <c r="D29" s="305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ht="21" customHeight="1">
      <c r="A30" s="31"/>
      <c r="B30" s="31"/>
      <c r="C30" s="305"/>
      <c r="D30" s="305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ht="21" customHeight="1">
      <c r="A31" s="31"/>
      <c r="B31" s="31"/>
      <c r="C31" s="305"/>
      <c r="D31" s="305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ht="21" customHeight="1">
      <c r="A32" s="31"/>
      <c r="B32" s="31"/>
      <c r="C32" s="305"/>
      <c r="D32" s="305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ht="21" customHeight="1">
      <c r="A33" s="31"/>
      <c r="B33" s="31"/>
      <c r="C33" s="305"/>
      <c r="D33" s="305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ht="21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ht="21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ht="21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ht="21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ht="21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ht="21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ht="21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ht="21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ht="21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ht="21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ht="21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ht="21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21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ht="21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21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ht="21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ht="21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ht="21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ht="21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ht="21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ht="21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ht="21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ht="21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ht="21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ht="21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ht="21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ht="21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ht="21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ht="21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ht="21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ht="21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ht="21" customHeight="1">
      <c r="A65" s="31"/>
      <c r="B65" s="31"/>
      <c r="C65" s="31"/>
      <c r="D65" s="31"/>
      <c r="E65" s="31">
        <v>5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ht="21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ht="21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ht="21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ht="21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ht="21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ht="21" customHeight="1">
      <c r="A71" s="31"/>
      <c r="B71" s="31"/>
      <c r="C71" s="31"/>
      <c r="D71" s="31"/>
      <c r="E71" s="31">
        <v>1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ht="21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ht="21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ht="21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ht="21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ht="21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ht="21" customHeight="1">
      <c r="A77" s="31"/>
      <c r="B77" s="31"/>
      <c r="C77" s="31"/>
      <c r="D77" s="31"/>
      <c r="E77" s="31">
        <v>0</v>
      </c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ht="21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ht="21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ht="21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ht="21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ht="21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ht="21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ht="21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ht="21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ht="21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ht="21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ht="21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ht="21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ht="21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ht="21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ht="21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ht="21" customHeight="1">
      <c r="A93" s="31"/>
      <c r="B93" s="31"/>
      <c r="C93" s="31"/>
      <c r="D93" s="31"/>
      <c r="E93" s="31" t="s">
        <v>298</v>
      </c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ht="21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ht="21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ht="21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ht="21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ht="21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ht="21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ht="21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ht="21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ht="21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ht="21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ht="21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ht="21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ht="21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ht="21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ht="21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ht="21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ht="21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ht="21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ht="21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ht="21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ht="21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ht="21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ht="21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ht="21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ht="21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ht="21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ht="21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ht="21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ht="21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ht="21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ht="21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ht="21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ht="21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ht="21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ht="21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ht="21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ht="21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ht="21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ht="21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ht="21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ht="21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ht="21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ht="21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ht="21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ht="21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ht="21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ht="21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ht="21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ht="21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ht="21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ht="21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ht="21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ht="21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ht="21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ht="21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ht="21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ht="21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ht="21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ht="21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ht="21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ht="21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ht="21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ht="21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ht="21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ht="21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ht="21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ht="21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ht="21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ht="21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ht="21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ht="21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ht="21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spans="1:27" ht="21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ht="21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ht="21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ht="21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ht="21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ht="21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ht="21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ht="21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ht="21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ht="21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ht="21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ht="21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ht="21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ht="21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ht="21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spans="1:27" ht="21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ht="21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spans="1:27" ht="21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</row>
    <row r="184" spans="1:27" ht="21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 spans="1:27" ht="21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</row>
    <row r="186" spans="1:27" ht="21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</row>
    <row r="187" spans="1:27" ht="21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</row>
    <row r="188" spans="1:27" ht="21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</row>
    <row r="189" spans="1:27" ht="21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</row>
    <row r="190" spans="1:27" ht="21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</row>
    <row r="191" spans="1:27" ht="21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</row>
    <row r="192" spans="1:27" ht="21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</row>
    <row r="193" spans="1:27" ht="21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</row>
    <row r="194" spans="1:27" ht="21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</row>
    <row r="195" spans="1:27" ht="21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</row>
    <row r="196" spans="1:27" ht="21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</row>
    <row r="197" spans="1:27" ht="21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</row>
    <row r="198" spans="1:27" ht="21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</row>
    <row r="199" spans="1:27" ht="21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</row>
    <row r="200" spans="1:27" ht="21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</row>
    <row r="201" spans="1:27" ht="21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</row>
    <row r="202" spans="1:27" ht="21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</row>
    <row r="203" spans="1:27" ht="21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</row>
    <row r="204" spans="1:27" ht="21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</row>
    <row r="205" spans="1:27" ht="21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</row>
    <row r="206" spans="1:27" ht="21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</row>
    <row r="207" spans="1:27" ht="21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</row>
    <row r="208" spans="1:27" ht="21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</row>
    <row r="209" spans="1:27" ht="21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</row>
    <row r="210" spans="1:27" ht="21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</row>
    <row r="211" spans="1:27" ht="21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</row>
    <row r="212" spans="1:27" ht="21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</row>
    <row r="213" spans="1:27" ht="21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</row>
    <row r="214" spans="1:27" ht="21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</row>
    <row r="215" spans="1:27" ht="21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</row>
    <row r="216" spans="1:27" ht="21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</row>
    <row r="217" spans="1:27" ht="21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</row>
    <row r="218" spans="1:27" ht="21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</row>
    <row r="219" spans="1:27" ht="21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</row>
    <row r="220" spans="1:27" ht="21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</row>
    <row r="221" spans="1:27" ht="21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</row>
    <row r="222" spans="1:27" ht="21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</row>
    <row r="223" spans="1:27" ht="21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</row>
    <row r="224" spans="1:27" ht="21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</row>
    <row r="225" spans="1:27" ht="21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</row>
    <row r="226" spans="1:27" ht="21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</row>
    <row r="227" spans="1:27" ht="21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</row>
    <row r="228" spans="1:27" ht="21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</row>
    <row r="229" spans="1:27" ht="21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</row>
    <row r="230" spans="1:27" ht="21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</row>
    <row r="231" spans="1:27" ht="21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</row>
    <row r="232" spans="1:27" ht="21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</row>
    <row r="233" spans="1:27" ht="21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</row>
    <row r="234" spans="1:27" ht="21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</row>
    <row r="235" spans="1:27" ht="21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</row>
    <row r="236" spans="1:27" ht="21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</row>
    <row r="237" spans="1:27" ht="21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</row>
    <row r="238" spans="1:27" ht="21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</row>
    <row r="239" spans="1:27" ht="21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</row>
    <row r="240" spans="1:27" ht="21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</row>
    <row r="241" spans="1:27" ht="21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</row>
    <row r="242" spans="1:27" ht="21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</row>
    <row r="243" spans="1:27" ht="21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</row>
    <row r="244" spans="1:27" ht="21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</row>
    <row r="245" spans="1:27" ht="21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</row>
    <row r="246" spans="1:27" ht="21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</row>
    <row r="247" spans="1:27" ht="21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</row>
    <row r="248" spans="1:27" ht="21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</row>
    <row r="249" spans="1:27" ht="21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</row>
    <row r="250" spans="1:27" ht="21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</row>
    <row r="251" spans="1:27" ht="21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</row>
    <row r="252" spans="1:27" ht="21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</row>
    <row r="253" spans="1:27" ht="21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</row>
    <row r="254" spans="1:27" ht="21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</row>
    <row r="255" spans="1:27" ht="21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</row>
    <row r="256" spans="1:27" ht="21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</row>
    <row r="257" spans="1:27" ht="21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</row>
    <row r="258" spans="1:27" ht="21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</row>
    <row r="259" spans="1:27" ht="21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</row>
    <row r="260" spans="1:27" ht="21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</row>
    <row r="261" spans="1:27" ht="21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</row>
    <row r="262" spans="1:27" ht="21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</row>
    <row r="263" spans="1:27" ht="21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</row>
    <row r="264" spans="1:27" ht="21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</row>
    <row r="265" spans="1:27" ht="21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</row>
    <row r="266" spans="1:27" ht="21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</row>
    <row r="267" spans="1:27" ht="21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</row>
    <row r="268" spans="1:27" ht="21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</row>
    <row r="269" spans="1:27" ht="21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</row>
    <row r="270" spans="1:27" ht="21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</row>
    <row r="271" spans="1:27" ht="21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</row>
    <row r="272" spans="1:27" ht="21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</row>
    <row r="273" spans="1:27" ht="21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</row>
    <row r="274" spans="1:27" ht="21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</row>
    <row r="275" spans="1:27" ht="21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</row>
    <row r="276" spans="1:27" ht="21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</row>
    <row r="277" spans="1:27" ht="21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</row>
    <row r="278" spans="1:27" ht="21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</row>
    <row r="279" spans="1:27" ht="21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</row>
    <row r="280" spans="1:27" ht="21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</row>
    <row r="281" spans="1:27" ht="21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</row>
    <row r="282" spans="1:27" ht="21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</row>
    <row r="283" spans="1:27" ht="21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</row>
    <row r="284" spans="1:27" ht="21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</row>
    <row r="285" spans="1:27" ht="21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</row>
    <row r="286" spans="1:27" ht="21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</row>
    <row r="287" spans="1:27" ht="21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</row>
    <row r="288" spans="1:27" ht="21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</row>
    <row r="289" spans="1:27" ht="21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</row>
    <row r="290" spans="1:27" ht="21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</row>
    <row r="291" spans="1:27" ht="21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</row>
    <row r="292" spans="1:27" ht="21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</row>
    <row r="293" spans="1:27" ht="21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</row>
    <row r="294" spans="1:27" ht="21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</row>
    <row r="295" spans="1:27" ht="21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</row>
    <row r="296" spans="1:27" ht="21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</row>
    <row r="297" spans="1:27" ht="21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</row>
    <row r="298" spans="1:27" ht="21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</row>
    <row r="299" spans="1:27" ht="21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</row>
    <row r="300" spans="1:27" ht="21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</row>
    <row r="301" spans="1:27" ht="21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</row>
    <row r="302" spans="1:27" ht="21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</row>
    <row r="303" spans="1:27" ht="21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</row>
    <row r="304" spans="1:27" ht="21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</row>
    <row r="305" spans="1:27" ht="21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</row>
    <row r="306" spans="1:27" ht="21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</row>
    <row r="307" spans="1:27" ht="21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</row>
    <row r="308" spans="1:27" ht="21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</row>
    <row r="309" spans="1:27" ht="21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</row>
    <row r="310" spans="1:27" ht="21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</row>
    <row r="311" spans="1:27" ht="21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</row>
    <row r="312" spans="1:27" ht="21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</row>
    <row r="313" spans="1:27" ht="21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</row>
    <row r="314" spans="1:27" ht="21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</row>
    <row r="315" spans="1:27" ht="21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</row>
    <row r="316" spans="1:27" ht="21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</row>
    <row r="317" spans="1:27" ht="21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</row>
    <row r="318" spans="1:27" ht="21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</row>
    <row r="319" spans="1:27" ht="21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</row>
    <row r="320" spans="1:27" ht="21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</row>
    <row r="321" spans="1:27" ht="21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</row>
    <row r="322" spans="1:27" ht="21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</row>
    <row r="323" spans="1:27" ht="21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</row>
    <row r="324" spans="1:27" ht="21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</row>
    <row r="325" spans="1:27" ht="21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</row>
    <row r="326" spans="1:27" ht="21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</row>
    <row r="327" spans="1:27" ht="21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</row>
    <row r="328" spans="1:27" ht="21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</row>
    <row r="329" spans="1:27" ht="21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</row>
    <row r="330" spans="1:27" ht="21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</row>
    <row r="331" spans="1:27" ht="21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</row>
    <row r="332" spans="1:27" ht="21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</row>
    <row r="333" spans="1:27" ht="21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</row>
    <row r="334" spans="1:27" ht="21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</row>
    <row r="335" spans="1:27" ht="21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</row>
    <row r="336" spans="1:27" ht="21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</row>
    <row r="337" spans="1:27" ht="21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</row>
    <row r="338" spans="1:27" ht="21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</row>
    <row r="339" spans="1:27" ht="21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</row>
    <row r="340" spans="1:27" ht="21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</row>
    <row r="341" spans="1:27" ht="21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</row>
    <row r="342" spans="1:27" ht="21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</row>
    <row r="343" spans="1:27" ht="21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</row>
    <row r="344" spans="1:27" ht="21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</row>
    <row r="345" spans="1:27" ht="21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</row>
    <row r="346" spans="1:27" ht="21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</row>
    <row r="347" spans="1:27" ht="21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</row>
    <row r="348" spans="1:27" ht="21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</row>
    <row r="349" spans="1:27" ht="21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</row>
    <row r="350" spans="1:27" ht="21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</row>
    <row r="351" spans="1:27" ht="21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</row>
    <row r="352" spans="1:27" ht="21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</row>
    <row r="353" spans="1:27" ht="21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</row>
    <row r="354" spans="1:27" ht="21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</row>
    <row r="355" spans="1:27" ht="21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</row>
    <row r="356" spans="1:27" ht="21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</row>
    <row r="357" spans="1:27" ht="21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</row>
    <row r="358" spans="1:27" ht="21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</row>
    <row r="359" spans="1:27" ht="21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</row>
    <row r="360" spans="1:27" ht="21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</row>
    <row r="361" spans="1:27" ht="21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</row>
    <row r="362" spans="1:27" ht="21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</row>
    <row r="363" spans="1:27" ht="21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</row>
    <row r="364" spans="1:27" ht="21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</row>
    <row r="365" spans="1:27" ht="21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</row>
    <row r="366" spans="1:27" ht="21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</row>
    <row r="367" spans="1:27" ht="21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</row>
    <row r="368" spans="1:27" ht="21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</row>
    <row r="369" spans="1:27" ht="21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</row>
    <row r="370" spans="1:27" ht="21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</row>
    <row r="371" spans="1:27" ht="21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</row>
    <row r="372" spans="1:27" ht="21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</row>
    <row r="373" spans="1:27" ht="21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</row>
    <row r="374" spans="1:27" ht="21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</row>
    <row r="375" spans="1:27" ht="21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</row>
    <row r="376" spans="1:27" ht="21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</row>
    <row r="377" spans="1:27" ht="21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</row>
    <row r="378" spans="1:27" ht="21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</row>
    <row r="379" spans="1:27" ht="21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</row>
    <row r="380" spans="1:27" ht="21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</row>
    <row r="381" spans="1:27" ht="21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</row>
    <row r="382" spans="1:27" ht="21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</row>
    <row r="383" spans="1:27" ht="21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</row>
    <row r="384" spans="1:27" ht="21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</row>
    <row r="385" spans="1:27" ht="21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</row>
    <row r="386" spans="1:27" ht="21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</row>
    <row r="387" spans="1:27" ht="21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</row>
    <row r="388" spans="1:27" ht="21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</row>
    <row r="389" spans="1:27" ht="21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 spans="1:27" ht="21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</row>
    <row r="391" spans="1:27" ht="21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</row>
    <row r="392" spans="1:27" ht="21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</row>
    <row r="393" spans="1:27" ht="21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</row>
    <row r="394" spans="1:27" ht="21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</row>
    <row r="395" spans="1:27" ht="21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</row>
    <row r="396" spans="1:27" ht="21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</row>
    <row r="397" spans="1:27" ht="21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</row>
    <row r="398" spans="1:27" ht="21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</row>
    <row r="399" spans="1:27" ht="21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</row>
    <row r="400" spans="1:27" ht="21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</row>
    <row r="401" spans="1:27" ht="21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</row>
    <row r="402" spans="1:27" ht="21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</row>
    <row r="403" spans="1:27" ht="21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</row>
    <row r="404" spans="1:27" ht="21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</row>
    <row r="405" spans="1:27" ht="21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</row>
    <row r="406" spans="1:27" ht="21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</row>
    <row r="407" spans="1:27" ht="21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</row>
    <row r="408" spans="1:27" ht="21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</row>
    <row r="409" spans="1:27" ht="21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</row>
    <row r="410" spans="1:27" ht="21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</row>
    <row r="411" spans="1:27" ht="21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</row>
    <row r="412" spans="1:27" ht="21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</row>
    <row r="413" spans="1:27" ht="21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</row>
    <row r="414" spans="1:27" ht="21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</row>
    <row r="415" spans="1:27" ht="21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</row>
    <row r="416" spans="1:27" ht="21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</row>
    <row r="417" spans="1:27" ht="21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</row>
    <row r="418" spans="1:27" ht="21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</row>
    <row r="419" spans="1:27" ht="21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</row>
    <row r="420" spans="1:27" ht="21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</row>
    <row r="421" spans="1:27" ht="21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</row>
    <row r="422" spans="1:27" ht="21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</row>
    <row r="423" spans="1:27" ht="21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</row>
    <row r="424" spans="1:27" ht="21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</row>
    <row r="425" spans="1:27" ht="21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</row>
    <row r="426" spans="1:27" ht="21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</row>
    <row r="427" spans="1:27" ht="21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</row>
    <row r="428" spans="1:27" ht="21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</row>
    <row r="429" spans="1:27" ht="21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</row>
    <row r="430" spans="1:27" ht="21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</row>
    <row r="431" spans="1:27" ht="21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</row>
    <row r="432" spans="1:27" ht="21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</row>
    <row r="433" spans="1:27" ht="21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</row>
    <row r="434" spans="1:27" ht="21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</row>
    <row r="435" spans="1:27" ht="21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</row>
    <row r="436" spans="1:27" ht="21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</row>
    <row r="437" spans="1:27" ht="21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</row>
    <row r="438" spans="1:27" ht="21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</row>
    <row r="439" spans="1:27" ht="21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</row>
    <row r="440" spans="1:27" ht="21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</row>
    <row r="441" spans="1:27" ht="21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</row>
    <row r="442" spans="1:27" ht="21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</row>
    <row r="443" spans="1:27" ht="21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</row>
    <row r="444" spans="1:27" ht="21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</row>
    <row r="445" spans="1:27" ht="21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</row>
    <row r="446" spans="1:27" ht="21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</row>
    <row r="447" spans="1:27" ht="21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</row>
    <row r="448" spans="1:27" ht="21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</row>
    <row r="449" spans="1:27" ht="21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</row>
    <row r="450" spans="1:27" ht="21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</row>
    <row r="451" spans="1:27" ht="21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</row>
    <row r="452" spans="1:27" ht="21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</row>
    <row r="453" spans="1:27" ht="21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</row>
    <row r="454" spans="1:27" ht="21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</row>
    <row r="455" spans="1:27" ht="21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</row>
    <row r="456" spans="1:27" ht="21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</row>
    <row r="457" spans="1:27" ht="21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</row>
    <row r="458" spans="1:27" ht="21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</row>
    <row r="459" spans="1:27" ht="21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</row>
    <row r="460" spans="1:27" ht="21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</row>
    <row r="461" spans="1:27" ht="21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</row>
    <row r="462" spans="1:27" ht="21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</row>
    <row r="463" spans="1:27" ht="21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</row>
    <row r="464" spans="1:27" ht="21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</row>
    <row r="465" spans="1:27" ht="21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</row>
    <row r="466" spans="1:27" ht="21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</row>
    <row r="467" spans="1:27" ht="21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</row>
    <row r="468" spans="1:27" ht="21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</row>
    <row r="469" spans="1:27" ht="21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</row>
    <row r="470" spans="1:27" ht="21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</row>
    <row r="471" spans="1:27" ht="21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</row>
    <row r="472" spans="1:27" ht="21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</row>
    <row r="473" spans="1:27" ht="21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</row>
    <row r="474" spans="1:27" ht="21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</row>
    <row r="475" spans="1:27" ht="21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</row>
    <row r="476" spans="1:27" ht="21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</row>
    <row r="477" spans="1:27" ht="21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</row>
    <row r="478" spans="1:27" ht="21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</row>
    <row r="479" spans="1:27" ht="21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</row>
    <row r="480" spans="1:27" ht="21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</row>
    <row r="481" spans="1:27" ht="21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</row>
    <row r="482" spans="1:27" ht="21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</row>
    <row r="483" spans="1:27" ht="21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</row>
    <row r="484" spans="1:27" ht="21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</row>
    <row r="485" spans="1:27" ht="21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</row>
    <row r="486" spans="1:27" ht="21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</row>
    <row r="487" spans="1:27" ht="21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</row>
    <row r="488" spans="1:27" ht="21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</row>
    <row r="489" spans="1:27" ht="21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</row>
    <row r="490" spans="1:27" ht="21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</row>
    <row r="491" spans="1:27" ht="21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</row>
    <row r="492" spans="1:27" ht="21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</row>
    <row r="493" spans="1:27" ht="21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</row>
    <row r="494" spans="1:27" ht="21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</row>
    <row r="495" spans="1:27" ht="21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</row>
    <row r="496" spans="1:27" ht="21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</row>
    <row r="497" spans="1:27" ht="21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</row>
    <row r="498" spans="1:27" ht="21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</row>
    <row r="499" spans="1:27" ht="21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</row>
    <row r="500" spans="1:27" ht="21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</row>
    <row r="501" spans="1:27" ht="21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</row>
    <row r="502" spans="1:27" ht="21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</row>
    <row r="503" spans="1:27" ht="21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</row>
    <row r="504" spans="1:27" ht="21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</row>
    <row r="505" spans="1:27" ht="21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</row>
    <row r="506" spans="1:27" ht="21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</row>
    <row r="507" spans="1:27" ht="21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</row>
    <row r="508" spans="1:27" ht="21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</row>
    <row r="509" spans="1:27" ht="21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</row>
    <row r="510" spans="1:27" ht="21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</row>
    <row r="511" spans="1:27" ht="21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</row>
    <row r="512" spans="1:27" ht="21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</row>
    <row r="513" spans="1:27" ht="21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</row>
    <row r="514" spans="1:27" ht="21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</row>
    <row r="515" spans="1:27" ht="21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</row>
    <row r="516" spans="1:27" ht="21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</row>
    <row r="517" spans="1:27" ht="21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</row>
    <row r="518" spans="1:27" ht="21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</row>
    <row r="519" spans="1:27" ht="21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</row>
    <row r="520" spans="1:27" ht="21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</row>
    <row r="521" spans="1:27" ht="21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</row>
    <row r="522" spans="1:27" ht="21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</row>
    <row r="523" spans="1:27" ht="21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</row>
    <row r="524" spans="1:27" ht="21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</row>
    <row r="525" spans="1:27" ht="21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</row>
    <row r="526" spans="1:27" ht="21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</row>
    <row r="527" spans="1:27" ht="21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</row>
    <row r="528" spans="1:27" ht="21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</row>
    <row r="529" spans="1:27" ht="21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</row>
    <row r="530" spans="1:27" ht="21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</row>
    <row r="531" spans="1:27" ht="21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</row>
    <row r="532" spans="1:27" ht="21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</row>
    <row r="533" spans="1:27" ht="21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</row>
    <row r="534" spans="1:27" ht="21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</row>
    <row r="535" spans="1:27" ht="21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</row>
    <row r="536" spans="1:27" ht="21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</row>
    <row r="537" spans="1:27" ht="21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</row>
    <row r="538" spans="1:27" ht="21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</row>
    <row r="539" spans="1:27" ht="21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</row>
    <row r="540" spans="1:27" ht="21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</row>
    <row r="541" spans="1:27" ht="21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</row>
    <row r="542" spans="1:27" ht="21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</row>
    <row r="543" spans="1:27" ht="21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</row>
    <row r="544" spans="1:27" ht="21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</row>
    <row r="545" spans="1:27" ht="21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</row>
    <row r="546" spans="1:27" ht="21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</row>
    <row r="547" spans="1:27" ht="21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</row>
    <row r="548" spans="1:27" ht="21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</row>
    <row r="549" spans="1:27" ht="21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</row>
    <row r="550" spans="1:27" ht="21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</row>
    <row r="551" spans="1:27" ht="21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</row>
    <row r="552" spans="1:27" ht="21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</row>
    <row r="553" spans="1:27" ht="21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</row>
    <row r="554" spans="1:27" ht="21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</row>
    <row r="555" spans="1:27" ht="21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</row>
    <row r="556" spans="1:27" ht="21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</row>
    <row r="557" spans="1:27" ht="21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</row>
    <row r="558" spans="1:27" ht="21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</row>
    <row r="559" spans="1:27" ht="21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</row>
    <row r="560" spans="1:27" ht="21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</row>
    <row r="561" spans="1:27" ht="21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</row>
    <row r="562" spans="1:27" ht="21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</row>
    <row r="563" spans="1:27" ht="21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</row>
    <row r="564" spans="1:27" ht="21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</row>
    <row r="565" spans="1:27" ht="21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</row>
    <row r="566" spans="1:27" ht="21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</row>
    <row r="567" spans="1:27" ht="21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</row>
    <row r="568" spans="1:27" ht="21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</row>
    <row r="569" spans="1:27" ht="21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</row>
    <row r="570" spans="1:27" ht="21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</row>
    <row r="571" spans="1:27" ht="21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</row>
    <row r="572" spans="1:27" ht="21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</row>
    <row r="573" spans="1:27" ht="21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</row>
    <row r="574" spans="1:27" ht="21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</row>
    <row r="575" spans="1:27" ht="21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</row>
    <row r="576" spans="1:27" ht="21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</row>
    <row r="577" spans="1:27" ht="21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</row>
    <row r="578" spans="1:27" ht="21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</row>
    <row r="579" spans="1:27" ht="21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</row>
    <row r="580" spans="1:27" ht="21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</row>
    <row r="581" spans="1:27" ht="21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</row>
    <row r="582" spans="1:27" ht="21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</row>
    <row r="583" spans="1:27" ht="21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</row>
    <row r="584" spans="1:27" ht="21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</row>
    <row r="585" spans="1:27" ht="21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</row>
    <row r="586" spans="1:27" ht="21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</row>
    <row r="587" spans="1:27" ht="21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</row>
    <row r="588" spans="1:27" ht="21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</row>
    <row r="589" spans="1:27" ht="21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</row>
    <row r="590" spans="1:27" ht="21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</row>
    <row r="591" spans="1:27" ht="21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</row>
    <row r="592" spans="1:27" ht="21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</row>
    <row r="593" spans="1:27" ht="21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</row>
    <row r="594" spans="1:27" ht="21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</row>
    <row r="595" spans="1:27" ht="21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</row>
    <row r="596" spans="1:27" ht="21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</row>
    <row r="597" spans="1:27" ht="21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</row>
    <row r="598" spans="1:27" ht="21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</row>
    <row r="599" spans="1:27" ht="21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</row>
    <row r="600" spans="1:27" ht="21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</row>
    <row r="601" spans="1:27" ht="21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</row>
    <row r="602" spans="1:27" ht="21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</row>
    <row r="603" spans="1:27" ht="21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</row>
    <row r="604" spans="1:27" ht="21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</row>
    <row r="605" spans="1:27" ht="21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</row>
    <row r="606" spans="1:27" ht="21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</row>
    <row r="607" spans="1:27" ht="21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</row>
    <row r="608" spans="1:27" ht="21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</row>
    <row r="609" spans="1:27" ht="21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</row>
    <row r="610" spans="1:27" ht="21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</row>
    <row r="611" spans="1:27" ht="21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</row>
    <row r="612" spans="1:27" ht="21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</row>
    <row r="613" spans="1:27" ht="21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</row>
    <row r="614" spans="1:27" ht="21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</row>
    <row r="615" spans="1:27" ht="21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</row>
    <row r="616" spans="1:27" ht="21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</row>
    <row r="617" spans="1:27" ht="21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</row>
    <row r="618" spans="1:27" ht="21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</row>
    <row r="619" spans="1:27" ht="21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</row>
    <row r="620" spans="1:27" ht="21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</row>
    <row r="621" spans="1:27" ht="21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</row>
    <row r="622" spans="1:27" ht="21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</row>
    <row r="623" spans="1:27" ht="21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</row>
    <row r="624" spans="1:27" ht="21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</row>
    <row r="625" spans="1:27" ht="21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</row>
    <row r="626" spans="1:27" ht="21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</row>
    <row r="627" spans="1:27" ht="21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</row>
    <row r="628" spans="1:27" ht="21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</row>
    <row r="629" spans="1:27" ht="21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</row>
    <row r="630" spans="1:27" ht="21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</row>
    <row r="631" spans="1:27" ht="21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</row>
    <row r="632" spans="1:27" ht="21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</row>
    <row r="633" spans="1:27" ht="21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</row>
    <row r="634" spans="1:27" ht="21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</row>
    <row r="635" spans="1:27" ht="21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</row>
    <row r="636" spans="1:27" ht="21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</row>
    <row r="637" spans="1:27" ht="21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</row>
    <row r="638" spans="1:27" ht="21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</row>
    <row r="639" spans="1:27" ht="21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</row>
    <row r="640" spans="1:27" ht="21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</row>
    <row r="641" spans="1:27" ht="21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</row>
    <row r="642" spans="1:27" ht="21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</row>
    <row r="643" spans="1:27" ht="21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</row>
    <row r="644" spans="1:27" ht="21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</row>
    <row r="645" spans="1:27" ht="21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</row>
    <row r="646" spans="1:27" ht="21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</row>
    <row r="647" spans="1:27" ht="21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</row>
    <row r="648" spans="1:27" ht="21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</row>
    <row r="649" spans="1:27" ht="21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</row>
    <row r="650" spans="1:27" ht="21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</row>
    <row r="651" spans="1:27" ht="21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</row>
    <row r="652" spans="1:27" ht="21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</row>
    <row r="653" spans="1:27" ht="21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</row>
    <row r="654" spans="1:27" ht="21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</row>
    <row r="655" spans="1:27" ht="21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</row>
    <row r="656" spans="1:27" ht="21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</row>
    <row r="657" spans="1:27" ht="21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</row>
    <row r="658" spans="1:27" ht="21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</row>
    <row r="659" spans="1:27" ht="21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</row>
    <row r="660" spans="1:27" ht="21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</row>
    <row r="661" spans="1:27" ht="21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</row>
    <row r="662" spans="1:27" ht="21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</row>
    <row r="663" spans="1:27" ht="21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</row>
    <row r="664" spans="1:27" ht="21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</row>
    <row r="665" spans="1:27" ht="21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</row>
    <row r="666" spans="1:27" ht="21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</row>
    <row r="667" spans="1:27" ht="21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</row>
    <row r="668" spans="1:27" ht="21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</row>
    <row r="669" spans="1:27" ht="21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</row>
    <row r="670" spans="1:27" ht="21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</row>
    <row r="671" spans="1:27" ht="21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</row>
    <row r="672" spans="1:27" ht="21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</row>
    <row r="673" spans="1:27" ht="21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</row>
    <row r="674" spans="1:27" ht="21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</row>
    <row r="675" spans="1:27" ht="21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</row>
    <row r="676" spans="1:27" ht="21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</row>
    <row r="677" spans="1:27" ht="21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</row>
    <row r="678" spans="1:27" ht="21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</row>
    <row r="679" spans="1:27" ht="21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</row>
    <row r="680" spans="1:27" ht="21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</row>
    <row r="681" spans="1:27" ht="21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</row>
    <row r="682" spans="1:27" ht="21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</row>
    <row r="683" spans="1:27" ht="21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</row>
    <row r="684" spans="1:27" ht="21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</row>
    <row r="685" spans="1:27" ht="21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</row>
    <row r="686" spans="1:27" ht="21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</row>
    <row r="687" spans="1:27" ht="21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</row>
    <row r="688" spans="1:27" ht="21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</row>
    <row r="689" spans="1:27" ht="21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</row>
    <row r="690" spans="1:27" ht="21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</row>
    <row r="691" spans="1:27" ht="21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</row>
    <row r="692" spans="1:27" ht="21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</row>
    <row r="693" spans="1:27" ht="21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</row>
    <row r="694" spans="1:27" ht="21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</row>
    <row r="695" spans="1:27" ht="21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</row>
    <row r="696" spans="1:27" ht="21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</row>
    <row r="697" spans="1:27" ht="21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</row>
    <row r="698" spans="1:27" ht="21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</row>
    <row r="699" spans="1:27" ht="21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</row>
    <row r="700" spans="1:27" ht="21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</row>
    <row r="701" spans="1:27" ht="21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</row>
    <row r="702" spans="1:27" ht="21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</row>
    <row r="703" spans="1:27" ht="21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</row>
    <row r="704" spans="1:27" ht="21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</row>
    <row r="705" spans="1:27" ht="21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</row>
    <row r="706" spans="1:27" ht="21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</row>
    <row r="707" spans="1:27" ht="21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</row>
    <row r="708" spans="1:27" ht="21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</row>
    <row r="709" spans="1:27" ht="21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</row>
    <row r="710" spans="1:27" ht="21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</row>
    <row r="711" spans="1:27" ht="21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</row>
    <row r="712" spans="1:27" ht="21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</row>
    <row r="713" spans="1:27" ht="21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</row>
    <row r="714" spans="1:27" ht="21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</row>
    <row r="715" spans="1:27" ht="21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</row>
    <row r="716" spans="1:27" ht="21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</row>
    <row r="717" spans="1:27" ht="21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</row>
    <row r="718" spans="1:27" ht="21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</row>
    <row r="719" spans="1:27" ht="21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</row>
    <row r="720" spans="1:27" ht="21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</row>
    <row r="721" spans="1:27" ht="21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</row>
    <row r="722" spans="1:27" ht="21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</row>
    <row r="723" spans="1:27" ht="21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</row>
    <row r="724" spans="1:27" ht="21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</row>
    <row r="725" spans="1:27" ht="21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</row>
    <row r="726" spans="1:27" ht="21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</row>
    <row r="727" spans="1:27" ht="21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</row>
    <row r="728" spans="1:27" ht="21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</row>
    <row r="729" spans="1:27" ht="21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</row>
    <row r="730" spans="1:27" ht="21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</row>
    <row r="731" spans="1:27" ht="21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</row>
    <row r="732" spans="1:27" ht="21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</row>
    <row r="733" spans="1:27" ht="21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</row>
    <row r="734" spans="1:27" ht="21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</row>
    <row r="735" spans="1:27" ht="21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</row>
    <row r="736" spans="1:27" ht="21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</row>
    <row r="737" spans="1:27" ht="21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</row>
    <row r="738" spans="1:27" ht="21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</row>
    <row r="739" spans="1:27" ht="21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</row>
    <row r="740" spans="1:27" ht="21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</row>
    <row r="741" spans="1:27" ht="21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</row>
    <row r="742" spans="1:27" ht="21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</row>
    <row r="743" spans="1:27" ht="21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</row>
    <row r="744" spans="1:27" ht="21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</row>
    <row r="745" spans="1:27" ht="21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</row>
    <row r="746" spans="1:27" ht="21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</row>
    <row r="747" spans="1:27" ht="21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</row>
    <row r="748" spans="1:27" ht="21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</row>
    <row r="749" spans="1:27" ht="21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</row>
    <row r="750" spans="1:27" ht="21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</row>
    <row r="751" spans="1:27" ht="21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</row>
    <row r="752" spans="1:27" ht="21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</row>
    <row r="753" spans="1:27" ht="21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</row>
    <row r="754" spans="1:27" ht="21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</row>
    <row r="755" spans="1:27" ht="21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</row>
    <row r="756" spans="1:27" ht="21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</row>
    <row r="757" spans="1:27" ht="21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</row>
    <row r="758" spans="1:27" ht="21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</row>
    <row r="759" spans="1:27" ht="21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</row>
    <row r="760" spans="1:27" ht="21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</row>
    <row r="761" spans="1:27" ht="21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</row>
    <row r="762" spans="1:27" ht="21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</row>
    <row r="763" spans="1:27" ht="21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</row>
    <row r="764" spans="1:27" ht="21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</row>
    <row r="765" spans="1:27" ht="21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</row>
    <row r="766" spans="1:27" ht="21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</row>
    <row r="767" spans="1:27" ht="21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</row>
    <row r="768" spans="1:27" ht="21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</row>
    <row r="769" spans="1:27" ht="21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</row>
    <row r="770" spans="1:27" ht="21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</row>
    <row r="771" spans="1:27" ht="21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</row>
    <row r="772" spans="1:27" ht="21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</row>
    <row r="773" spans="1:27" ht="21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</row>
    <row r="774" spans="1:27" ht="21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</row>
    <row r="775" spans="1:27" ht="21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</row>
    <row r="776" spans="1:27" ht="21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</row>
    <row r="777" spans="1:27" ht="21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</row>
    <row r="778" spans="1:27" ht="21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</row>
    <row r="779" spans="1:27" ht="21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</row>
    <row r="780" spans="1:27" ht="21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</row>
    <row r="781" spans="1:27" ht="21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</row>
    <row r="782" spans="1:27" ht="21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</row>
    <row r="783" spans="1:27" ht="21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</row>
    <row r="784" spans="1:27" ht="21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</row>
    <row r="785" spans="1:27" ht="21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</row>
    <row r="786" spans="1:27" ht="21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</row>
    <row r="787" spans="1:27" ht="21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</row>
    <row r="788" spans="1:27" ht="21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</row>
    <row r="789" spans="1:27" ht="21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</row>
    <row r="790" spans="1:27" ht="21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</row>
    <row r="791" spans="1:27" ht="21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</row>
    <row r="792" spans="1:27" ht="21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</row>
    <row r="793" spans="1:27" ht="21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</row>
    <row r="794" spans="1:27" ht="21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</row>
    <row r="795" spans="1:27" ht="21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</row>
    <row r="796" spans="1:27" ht="21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</row>
    <row r="797" spans="1:27" ht="21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</row>
    <row r="798" spans="1:27" ht="21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</row>
    <row r="799" spans="1:27" ht="21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</row>
    <row r="800" spans="1:27" ht="21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</row>
    <row r="801" spans="1:27" ht="21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</row>
    <row r="802" spans="1:27" ht="21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</row>
    <row r="803" spans="1:27" ht="21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</row>
    <row r="804" spans="1:27" ht="21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</row>
    <row r="805" spans="1:27" ht="21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</row>
    <row r="806" spans="1:27" ht="21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</row>
    <row r="807" spans="1:27" ht="21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</row>
    <row r="808" spans="1:27" ht="21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</row>
    <row r="809" spans="1:27" ht="21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</row>
    <row r="810" spans="1:27" ht="21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</row>
    <row r="811" spans="1:27" ht="21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</row>
    <row r="812" spans="1:27" ht="21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</row>
    <row r="813" spans="1:27" ht="21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</row>
    <row r="814" spans="1:27" ht="21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</row>
    <row r="815" spans="1:27" ht="21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</row>
    <row r="816" spans="1:27" ht="21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</row>
    <row r="817" spans="1:27" ht="21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</row>
    <row r="818" spans="1:27" ht="21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</row>
    <row r="819" spans="1:27" ht="21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</row>
    <row r="820" spans="1:27" ht="21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</row>
    <row r="821" spans="1:27" ht="21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</row>
    <row r="822" spans="1:27" ht="21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</row>
    <row r="823" spans="1:27" ht="21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</row>
    <row r="824" spans="1:27" ht="21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</row>
    <row r="825" spans="1:27" ht="21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</row>
    <row r="826" spans="1:27" ht="21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</row>
    <row r="827" spans="1:27" ht="21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</row>
    <row r="828" spans="1:27" ht="21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</row>
    <row r="829" spans="1:27" ht="21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</row>
    <row r="830" spans="1:27" ht="21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</row>
    <row r="831" spans="1:27" ht="21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</row>
    <row r="832" spans="1:27" ht="21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</row>
    <row r="833" spans="1:27" ht="21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</row>
    <row r="834" spans="1:27" ht="21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</row>
    <row r="835" spans="1:27" ht="21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</row>
    <row r="836" spans="1:27" ht="21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</row>
    <row r="837" spans="1:27" ht="21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</row>
    <row r="838" spans="1:27" ht="21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</row>
    <row r="839" spans="1:27" ht="21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</row>
    <row r="840" spans="1:27" ht="21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</row>
    <row r="841" spans="1:27" ht="21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</row>
    <row r="842" spans="1:27" ht="21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</row>
    <row r="843" spans="1:27" ht="21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</row>
    <row r="844" spans="1:27" ht="21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</row>
    <row r="845" spans="1:27" ht="21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</row>
    <row r="846" spans="1:27" ht="21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</row>
    <row r="847" spans="1:27" ht="21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</row>
    <row r="848" spans="1:27" ht="21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</row>
    <row r="849" spans="1:27" ht="21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</row>
    <row r="850" spans="1:27" ht="21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</row>
    <row r="851" spans="1:27" ht="21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</row>
    <row r="852" spans="1:27" ht="21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</row>
    <row r="853" spans="1:27" ht="21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</row>
    <row r="854" spans="1:27" ht="21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</row>
    <row r="855" spans="1:27" ht="21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</row>
    <row r="856" spans="1:27" ht="21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</row>
    <row r="857" spans="1:27" ht="21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</row>
    <row r="858" spans="1:27" ht="21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</row>
    <row r="859" spans="1:27" ht="21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</row>
    <row r="860" spans="1:27" ht="21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</row>
    <row r="861" spans="1:27" ht="21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</row>
    <row r="862" spans="1:27" ht="21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</row>
    <row r="863" spans="1:27" ht="21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</row>
    <row r="864" spans="1:27" ht="21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</row>
    <row r="865" spans="1:27" ht="21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</row>
    <row r="866" spans="1:27" ht="21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</row>
    <row r="867" spans="1:27" ht="21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</row>
    <row r="868" spans="1:27" ht="21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</row>
    <row r="869" spans="1:27" ht="21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</row>
    <row r="870" spans="1:27" ht="21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</row>
    <row r="871" spans="1:27" ht="21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</row>
    <row r="872" spans="1:27" ht="21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</row>
    <row r="873" spans="1:27" ht="21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</row>
    <row r="874" spans="1:27" ht="21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</row>
    <row r="875" spans="1:27" ht="21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</row>
    <row r="876" spans="1:27" ht="21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</row>
    <row r="877" spans="1:27" ht="21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</row>
    <row r="878" spans="1:27" ht="21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</row>
    <row r="879" spans="1:27" ht="21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</row>
    <row r="880" spans="1:27" ht="21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</row>
    <row r="881" spans="1:27" ht="21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</row>
    <row r="882" spans="1:27" ht="21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</row>
    <row r="883" spans="1:27" ht="21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</row>
    <row r="884" spans="1:27" ht="21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</row>
    <row r="885" spans="1:27" ht="21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</row>
    <row r="886" spans="1:27" ht="21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</row>
    <row r="887" spans="1:27" ht="21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</row>
    <row r="888" spans="1:27" ht="21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</row>
    <row r="889" spans="1:27" ht="21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</row>
    <row r="890" spans="1:27" ht="21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</row>
    <row r="891" spans="1:27" ht="21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</row>
    <row r="892" spans="1:27" ht="21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</row>
    <row r="893" spans="1:27" ht="21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</row>
    <row r="894" spans="1:27" ht="21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</row>
    <row r="895" spans="1:27" ht="21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</row>
    <row r="896" spans="1:27" ht="21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</row>
    <row r="897" spans="1:27" ht="21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</row>
    <row r="898" spans="1:27" ht="21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</row>
    <row r="899" spans="1:27" ht="21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</row>
    <row r="900" spans="1:27" ht="21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</row>
    <row r="901" spans="1:27" ht="21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</row>
    <row r="902" spans="1:27" ht="21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</row>
    <row r="903" spans="1:27" ht="21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</row>
    <row r="904" spans="1:27" ht="21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</row>
    <row r="905" spans="1:27" ht="21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</row>
    <row r="906" spans="1:27" ht="21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</row>
    <row r="907" spans="1:27" ht="21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</row>
    <row r="908" spans="1:27" ht="21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</row>
    <row r="909" spans="1:27" ht="21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</row>
    <row r="910" spans="1:27" ht="21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</row>
    <row r="911" spans="1:27" ht="21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</row>
    <row r="912" spans="1:27" ht="21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</row>
    <row r="913" spans="1:27" ht="21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</row>
    <row r="914" spans="1:27" ht="21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</row>
    <row r="915" spans="1:27" ht="21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</row>
    <row r="916" spans="1:27" ht="21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</row>
    <row r="917" spans="1:27" ht="21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</row>
    <row r="918" spans="1:27" ht="21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</row>
    <row r="919" spans="1:27" ht="21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</row>
    <row r="920" spans="1:27" ht="21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</row>
    <row r="921" spans="1:27" ht="21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</row>
    <row r="922" spans="1:27" ht="21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</row>
    <row r="923" spans="1:27" ht="21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</row>
    <row r="924" spans="1:27" ht="21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</row>
    <row r="925" spans="1:27" ht="21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</row>
    <row r="926" spans="1:27" ht="21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</row>
    <row r="927" spans="1:27" ht="21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</row>
    <row r="928" spans="1:27" ht="21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</row>
    <row r="929" spans="1:27" ht="21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</row>
    <row r="930" spans="1:27" ht="21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</row>
    <row r="931" spans="1:27" ht="21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</row>
    <row r="932" spans="1:27" ht="21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</row>
    <row r="933" spans="1:27" ht="21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</row>
    <row r="934" spans="1:27" ht="21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</row>
    <row r="935" spans="1:27" ht="21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</row>
    <row r="936" spans="1:27" ht="21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</row>
    <row r="937" spans="1:27" ht="21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</row>
    <row r="938" spans="1:27" ht="21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</row>
    <row r="939" spans="1:27" ht="21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</row>
    <row r="940" spans="1:27" ht="21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</row>
    <row r="941" spans="1:27" ht="21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</row>
    <row r="942" spans="1:27" ht="21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</row>
    <row r="943" spans="1:27" ht="21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</row>
    <row r="944" spans="1:27" ht="21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</row>
    <row r="945" spans="1:27" ht="21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</row>
    <row r="946" spans="1:27" ht="21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</row>
    <row r="947" spans="1:27" ht="21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</row>
    <row r="948" spans="1:27" ht="21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</row>
    <row r="949" spans="1:27" ht="21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</row>
    <row r="950" spans="1:27" ht="21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</row>
    <row r="951" spans="1:27" ht="21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</row>
    <row r="952" spans="1:27" ht="21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</row>
    <row r="953" spans="1:27" ht="21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</row>
    <row r="954" spans="1:27" ht="21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</row>
    <row r="955" spans="1:27" ht="21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</row>
    <row r="956" spans="1:27" ht="21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</row>
    <row r="957" spans="1:27" ht="21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</row>
    <row r="958" spans="1:27" ht="21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</row>
    <row r="959" spans="1:27" ht="21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</row>
    <row r="960" spans="1:27" ht="21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</row>
    <row r="961" spans="1:27" ht="21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</row>
    <row r="962" spans="1:27" ht="21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</row>
    <row r="963" spans="1:27" ht="21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</row>
    <row r="964" spans="1:27" ht="21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</row>
    <row r="965" spans="1:27" ht="21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</row>
    <row r="966" spans="1:27" ht="21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</row>
    <row r="967" spans="1:27" ht="21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</row>
    <row r="968" spans="1:27" ht="21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</row>
    <row r="969" spans="1:27" ht="21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</row>
    <row r="970" spans="1:27" ht="21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</row>
    <row r="971" spans="1:27" ht="21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</row>
    <row r="972" spans="1:27" ht="21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</row>
    <row r="973" spans="1:27" ht="21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</row>
    <row r="974" spans="1:27" ht="21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</row>
    <row r="975" spans="1:27" ht="21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</row>
    <row r="976" spans="1:27" ht="21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</row>
    <row r="977" spans="1:27" ht="21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</row>
    <row r="978" spans="1:27" ht="21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</row>
    <row r="979" spans="1:27" ht="21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</row>
    <row r="980" spans="1:27" ht="21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</row>
    <row r="981" spans="1:27" ht="21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</row>
    <row r="982" spans="1:27" ht="21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</row>
    <row r="983" spans="1:27" ht="21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</row>
    <row r="984" spans="1:27" ht="21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</row>
    <row r="985" spans="1:27" ht="21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</row>
    <row r="986" spans="1:27" ht="21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</row>
    <row r="987" spans="1:27" ht="21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</row>
    <row r="988" spans="1:27" ht="21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</row>
    <row r="989" spans="1:27" ht="21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</row>
    <row r="990" spans="1:27" ht="21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</row>
    <row r="991" spans="1:27" ht="21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</row>
    <row r="992" spans="1:27" ht="21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</row>
    <row r="993" spans="1:27" ht="21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</row>
    <row r="994" spans="1:27" ht="21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</row>
    <row r="995" spans="1:27" ht="21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</row>
    <row r="996" spans="1:27" ht="21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</row>
    <row r="997" spans="1:27" ht="21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</row>
    <row r="998" spans="1:27" ht="21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</row>
    <row r="999" spans="1:27" ht="21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</row>
    <row r="1000" spans="1:27" ht="21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2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Bread n Buns Baking n Pkg</vt:lpstr>
      <vt:lpstr>RM PM consumption</vt:lpstr>
      <vt:lpstr>Attendance</vt:lpstr>
      <vt:lpstr>Mixing, FP Oven gap</vt:lpstr>
      <vt:lpstr>Score Efficency</vt:lpstr>
      <vt:lpstr>Score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Narendra</dc:creator>
  <cp:lastModifiedBy>user</cp:lastModifiedBy>
  <dcterms:created xsi:type="dcterms:W3CDTF">2018-05-24T05:53:45Z</dcterms:created>
  <dcterms:modified xsi:type="dcterms:W3CDTF">2020-09-10T04:36:54Z</dcterms:modified>
</cp:coreProperties>
</file>